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workbookProtection workbookPassword="DC61"/>
  <bookViews>
    <workbookView xWindow="-20" yWindow="-20" windowWidth="23660" windowHeight="16080" tabRatio="500"/>
  </bookViews>
  <sheets>
    <sheet name="TaskSummary" sheetId="1" r:id="rId1"/>
    <sheet name="Speed" sheetId="3" r:id="rId2"/>
    <sheet name="Thermalling" sheetId="4" r:id="rId3"/>
    <sheet name="Final Glide" sheetId="5" r:id="rId4"/>
    <sheet name="Results" sheetId="2" r:id="rId5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17" i="5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  <c r="O4"/>
  <c r="N4"/>
  <c r="M4"/>
  <c r="L4"/>
  <c r="K4"/>
  <c r="J4"/>
  <c r="I4"/>
  <c r="H4"/>
  <c r="G4"/>
  <c r="F4"/>
  <c r="E4"/>
  <c r="D4"/>
  <c r="C4"/>
  <c r="B4"/>
  <c r="Z17" i="2"/>
  <c r="P17"/>
  <c r="O17"/>
  <c r="J17"/>
  <c r="AA16"/>
  <c r="Z16"/>
  <c r="P16"/>
  <c r="O16"/>
  <c r="J16"/>
  <c r="AA15"/>
  <c r="Z15"/>
  <c r="P15"/>
  <c r="O15"/>
  <c r="J15"/>
  <c r="AA14"/>
  <c r="Z14"/>
  <c r="P14"/>
  <c r="O14"/>
  <c r="J14"/>
  <c r="AA13"/>
  <c r="Z13"/>
  <c r="P13"/>
  <c r="O13"/>
  <c r="J13"/>
  <c r="AA12"/>
  <c r="Z12"/>
  <c r="P12"/>
  <c r="O12"/>
  <c r="J12"/>
  <c r="P11"/>
  <c r="O11"/>
  <c r="J11"/>
  <c r="P10"/>
  <c r="O10"/>
  <c r="J10"/>
  <c r="P9"/>
  <c r="O9"/>
  <c r="J9"/>
  <c r="AA8"/>
  <c r="Z8"/>
  <c r="P8"/>
  <c r="O8"/>
  <c r="J8"/>
  <c r="AA7"/>
  <c r="Z7"/>
  <c r="P7"/>
  <c r="O7"/>
  <c r="J7"/>
  <c r="AA6"/>
  <c r="Z6"/>
  <c r="P6"/>
  <c r="O6"/>
  <c r="J6"/>
  <c r="AA5"/>
  <c r="Z5"/>
  <c r="P5"/>
  <c r="O5"/>
  <c r="J5"/>
  <c r="Z4"/>
  <c r="P4"/>
  <c r="O4"/>
  <c r="J4"/>
  <c r="O17" i="3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  <c r="O4"/>
  <c r="N4"/>
  <c r="M4"/>
  <c r="L4"/>
  <c r="K4"/>
  <c r="J4"/>
  <c r="I4"/>
  <c r="H4"/>
  <c r="G4"/>
  <c r="F4"/>
  <c r="E4"/>
  <c r="D4"/>
  <c r="C4"/>
  <c r="B4"/>
  <c r="T17" i="1"/>
  <c r="S17"/>
  <c r="R17"/>
  <c r="Q17"/>
  <c r="P17"/>
  <c r="O17"/>
  <c r="N17"/>
  <c r="M17"/>
  <c r="L17"/>
  <c r="K17"/>
  <c r="I17"/>
  <c r="H17"/>
  <c r="G17"/>
  <c r="F17"/>
  <c r="E17"/>
  <c r="D17"/>
  <c r="C17"/>
  <c r="B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T9"/>
  <c r="S9"/>
  <c r="R9"/>
  <c r="Q9"/>
  <c r="P9"/>
  <c r="O9"/>
  <c r="N9"/>
  <c r="M9"/>
  <c r="L9"/>
  <c r="K9"/>
  <c r="J9"/>
  <c r="I9"/>
  <c r="H9"/>
  <c r="G9"/>
  <c r="F9"/>
  <c r="E9"/>
  <c r="D9"/>
  <c r="C9"/>
  <c r="B9"/>
  <c r="T8"/>
  <c r="S8"/>
  <c r="R8"/>
  <c r="Q8"/>
  <c r="P8"/>
  <c r="O8"/>
  <c r="N8"/>
  <c r="M8"/>
  <c r="L8"/>
  <c r="K8"/>
  <c r="J8"/>
  <c r="I8"/>
  <c r="H8"/>
  <c r="G8"/>
  <c r="F8"/>
  <c r="E8"/>
  <c r="D8"/>
  <c r="C8"/>
  <c r="B8"/>
  <c r="T7"/>
  <c r="S7"/>
  <c r="R7"/>
  <c r="Q7"/>
  <c r="P7"/>
  <c r="O7"/>
  <c r="N7"/>
  <c r="M7"/>
  <c r="L7"/>
  <c r="K7"/>
  <c r="J7"/>
  <c r="I7"/>
  <c r="H7"/>
  <c r="G7"/>
  <c r="F7"/>
  <c r="D7"/>
  <c r="C7"/>
  <c r="B7"/>
  <c r="T6"/>
  <c r="S6"/>
  <c r="R6"/>
  <c r="Q6"/>
  <c r="P6"/>
  <c r="O6"/>
  <c r="N6"/>
  <c r="M6"/>
  <c r="L6"/>
  <c r="K6"/>
  <c r="J6"/>
  <c r="I6"/>
  <c r="H6"/>
  <c r="G6"/>
  <c r="F6"/>
  <c r="E6"/>
  <c r="D6"/>
  <c r="C6"/>
  <c r="B6"/>
  <c r="T5"/>
  <c r="S5"/>
  <c r="R5"/>
  <c r="Q5"/>
  <c r="P5"/>
  <c r="O5"/>
  <c r="N5"/>
  <c r="M5"/>
  <c r="L5"/>
  <c r="K5"/>
  <c r="J5"/>
  <c r="I5"/>
  <c r="H5"/>
  <c r="G5"/>
  <c r="F5"/>
  <c r="E5"/>
  <c r="D5"/>
  <c r="C5"/>
  <c r="B5"/>
  <c r="T4"/>
  <c r="S4"/>
  <c r="R4"/>
  <c r="Q4"/>
  <c r="P4"/>
  <c r="O4"/>
  <c r="N4"/>
  <c r="M4"/>
  <c r="L4"/>
  <c r="K4"/>
  <c r="J4"/>
  <c r="I4"/>
  <c r="H4"/>
  <c r="G4"/>
  <c r="F4"/>
  <c r="E4"/>
  <c r="D4"/>
  <c r="C4"/>
  <c r="B4"/>
  <c r="P17" i="4"/>
  <c r="O17"/>
  <c r="N17"/>
  <c r="M17"/>
  <c r="L17"/>
  <c r="K17"/>
  <c r="J17"/>
  <c r="I17"/>
  <c r="H17"/>
  <c r="G17"/>
  <c r="F17"/>
  <c r="E17"/>
  <c r="D17"/>
  <c r="C17"/>
  <c r="B17"/>
  <c r="P16"/>
  <c r="O16"/>
  <c r="N16"/>
  <c r="M16"/>
  <c r="L16"/>
  <c r="K16"/>
  <c r="J16"/>
  <c r="I16"/>
  <c r="H16"/>
  <c r="G16"/>
  <c r="F16"/>
  <c r="E16"/>
  <c r="D16"/>
  <c r="C16"/>
  <c r="B16"/>
  <c r="P15"/>
  <c r="O15"/>
  <c r="N15"/>
  <c r="M15"/>
  <c r="L15"/>
  <c r="K15"/>
  <c r="J15"/>
  <c r="I15"/>
  <c r="H15"/>
  <c r="G15"/>
  <c r="F15"/>
  <c r="E15"/>
  <c r="D15"/>
  <c r="C15"/>
  <c r="B15"/>
  <c r="P14"/>
  <c r="O14"/>
  <c r="N14"/>
  <c r="M14"/>
  <c r="L14"/>
  <c r="K14"/>
  <c r="J14"/>
  <c r="I14"/>
  <c r="H14"/>
  <c r="G14"/>
  <c r="F14"/>
  <c r="E14"/>
  <c r="D14"/>
  <c r="C14"/>
  <c r="B14"/>
  <c r="P13"/>
  <c r="O13"/>
  <c r="N13"/>
  <c r="M13"/>
  <c r="L13"/>
  <c r="K13"/>
  <c r="J13"/>
  <c r="I13"/>
  <c r="H13"/>
  <c r="G13"/>
  <c r="F13"/>
  <c r="E13"/>
  <c r="D13"/>
  <c r="C13"/>
  <c r="B13"/>
  <c r="P12"/>
  <c r="O12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N9"/>
  <c r="M9"/>
  <c r="L9"/>
  <c r="K9"/>
  <c r="J9"/>
  <c r="I9"/>
  <c r="H9"/>
  <c r="G9"/>
  <c r="F9"/>
  <c r="E9"/>
  <c r="D9"/>
  <c r="C9"/>
  <c r="B9"/>
  <c r="P8"/>
  <c r="O8"/>
  <c r="N8"/>
  <c r="M8"/>
  <c r="L8"/>
  <c r="K8"/>
  <c r="J8"/>
  <c r="I8"/>
  <c r="H8"/>
  <c r="G8"/>
  <c r="F8"/>
  <c r="E8"/>
  <c r="D8"/>
  <c r="C8"/>
  <c r="B8"/>
  <c r="P7"/>
  <c r="O7"/>
  <c r="N7"/>
  <c r="M7"/>
  <c r="L7"/>
  <c r="K7"/>
  <c r="J7"/>
  <c r="I7"/>
  <c r="H7"/>
  <c r="G7"/>
  <c r="F7"/>
  <c r="E7"/>
  <c r="D7"/>
  <c r="C7"/>
  <c r="B7"/>
  <c r="P6"/>
  <c r="O6"/>
  <c r="N6"/>
  <c r="M6"/>
  <c r="L6"/>
  <c r="K6"/>
  <c r="J6"/>
  <c r="I6"/>
  <c r="H6"/>
  <c r="G6"/>
  <c r="F6"/>
  <c r="E6"/>
  <c r="D6"/>
  <c r="C6"/>
  <c r="B6"/>
  <c r="P5"/>
  <c r="O5"/>
  <c r="N5"/>
  <c r="M5"/>
  <c r="L5"/>
  <c r="K5"/>
  <c r="J5"/>
  <c r="I5"/>
  <c r="H5"/>
  <c r="G5"/>
  <c r="F5"/>
  <c r="E5"/>
  <c r="D5"/>
  <c r="C5"/>
  <c r="B5"/>
  <c r="O4"/>
  <c r="N4"/>
  <c r="M4"/>
  <c r="L4"/>
  <c r="K4"/>
  <c r="J4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<sst xmlns="http://schemas.openxmlformats.org/spreadsheetml/2006/main" count="163" uniqueCount="100">
  <si>
    <t xml:space="preserve"> </t>
    <phoneticPr fontId="2" type="noConversion"/>
  </si>
  <si>
    <t>GH</t>
    <phoneticPr fontId="2" type="noConversion"/>
  </si>
  <si>
    <t>ASW20</t>
    <phoneticPr fontId="2" type="noConversion"/>
  </si>
  <si>
    <t>Ave Glide mi</t>
    <phoneticPr fontId="2" type="noConversion"/>
  </si>
  <si>
    <t>Wghtd Ave L/D</t>
    <phoneticPr fontId="2" type="noConversion"/>
  </si>
  <si>
    <t>Thermalling</t>
    <phoneticPr fontId="2" type="noConversion"/>
  </si>
  <si>
    <t>Thermalling</t>
    <phoneticPr fontId="2" type="noConversion"/>
  </si>
  <si>
    <t>Speed</t>
    <phoneticPr fontId="2" type="noConversion"/>
  </si>
  <si>
    <t>Flight Data</t>
    <phoneticPr fontId="2" type="noConversion"/>
  </si>
  <si>
    <t>Extras</t>
    <phoneticPr fontId="2" type="noConversion"/>
  </si>
  <si>
    <t>0A4V1X01</t>
    <phoneticPr fontId="2" type="noConversion"/>
  </si>
  <si>
    <t>LS4</t>
    <phoneticPr fontId="2" type="noConversion"/>
  </si>
  <si>
    <t>0A7V1X01</t>
    <phoneticPr fontId="2" type="noConversion"/>
  </si>
  <si>
    <t>ASW28</t>
    <phoneticPr fontId="2" type="noConversion"/>
  </si>
  <si>
    <t>0a4XV421</t>
    <phoneticPr fontId="2" type="noConversion"/>
  </si>
  <si>
    <t>ASW20</t>
    <phoneticPr fontId="2" type="noConversion"/>
  </si>
  <si>
    <t>0A7V1V71</t>
    <phoneticPr fontId="2" type="noConversion"/>
  </si>
  <si>
    <t xml:space="preserve"> </t>
    <phoneticPr fontId="2" type="noConversion"/>
  </si>
  <si>
    <t>SN</t>
    <phoneticPr fontId="2" type="noConversion"/>
  </si>
  <si>
    <t>SD</t>
    <phoneticPr fontId="2" type="noConversion"/>
  </si>
  <si>
    <t>GH</t>
    <phoneticPr fontId="2" type="noConversion"/>
  </si>
  <si>
    <t>2-Cndr2</t>
    <phoneticPr fontId="2" type="noConversion"/>
  </si>
  <si>
    <t>NN</t>
    <phoneticPr fontId="2" type="noConversion"/>
  </si>
  <si>
    <t>Final Glide</t>
    <phoneticPr fontId="2" type="noConversion"/>
  </si>
  <si>
    <t>L/D</t>
    <phoneticPr fontId="2" type="noConversion"/>
  </si>
  <si>
    <t>Distance mi</t>
    <phoneticPr fontId="2" type="noConversion"/>
  </si>
  <si>
    <t>Speed mph</t>
    <phoneticPr fontId="2" type="noConversion"/>
  </si>
  <si>
    <t>Straight Flight</t>
    <phoneticPr fontId="2" type="noConversion"/>
  </si>
  <si>
    <t>NN</t>
    <phoneticPr fontId="2" type="noConversion"/>
  </si>
  <si>
    <t>"2020-01-26"</t>
    <phoneticPr fontId="2" type="noConversion"/>
  </si>
  <si>
    <t>Flight Data</t>
    <phoneticPr fontId="2" type="noConversion"/>
  </si>
  <si>
    <t>205km</t>
    <phoneticPr fontId="2" type="noConversion"/>
  </si>
  <si>
    <t>119km</t>
    <phoneticPr fontId="2" type="noConversion"/>
  </si>
  <si>
    <t xml:space="preserve"> </t>
    <phoneticPr fontId="2" type="noConversion"/>
  </si>
  <si>
    <t xml:space="preserve"> </t>
    <phoneticPr fontId="2" type="noConversion"/>
  </si>
  <si>
    <t>Circling Flight %</t>
    <phoneticPr fontId="2" type="noConversion"/>
  </si>
  <si>
    <t>2021-04-22-XCM-1ZX-01</t>
    <phoneticPr fontId="2" type="noConversion"/>
  </si>
  <si>
    <t>Ave Weighted Climb Rate kts</t>
    <phoneticPr fontId="2" type="noConversion"/>
  </si>
  <si>
    <t xml:space="preserve"> </t>
    <phoneticPr fontId="2" type="noConversion"/>
  </si>
  <si>
    <t>Left Circling Flight %</t>
    <phoneticPr fontId="2" type="noConversion"/>
  </si>
  <si>
    <t>Right Circling Flight %</t>
    <phoneticPr fontId="2" type="noConversion"/>
  </si>
  <si>
    <t>Alt Gained ft</t>
    <phoneticPr fontId="2" type="noConversion"/>
  </si>
  <si>
    <t>Alt Loss ft</t>
    <phoneticPr fontId="2" type="noConversion"/>
  </si>
  <si>
    <t>Climb per Thermal ft</t>
    <phoneticPr fontId="2" type="noConversion"/>
  </si>
  <si>
    <t>Start Height ft</t>
    <phoneticPr fontId="2" type="noConversion"/>
  </si>
  <si>
    <t>Finish Height ft</t>
    <phoneticPr fontId="2" type="noConversion"/>
  </si>
  <si>
    <t>Circling Flight %</t>
    <phoneticPr fontId="2" type="noConversion"/>
  </si>
  <si>
    <t>Left Circling Flight %</t>
    <phoneticPr fontId="2" type="noConversion"/>
  </si>
  <si>
    <t>Climb per Thermal ft</t>
    <phoneticPr fontId="2" type="noConversion"/>
  </si>
  <si>
    <t>Climb per Thermal on Task ft</t>
    <phoneticPr fontId="2" type="noConversion"/>
  </si>
  <si>
    <t>Alt Loss per Thrml While Centering ft</t>
    <phoneticPr fontId="2" type="noConversion"/>
  </si>
  <si>
    <t>Alt Loss ft</t>
    <phoneticPr fontId="2" type="noConversion"/>
  </si>
  <si>
    <t>Alt Loss per Thrml While Centering ft</t>
    <phoneticPr fontId="2" type="noConversion"/>
  </si>
  <si>
    <t>Alt Loss per Thrml While Centering ft</t>
    <phoneticPr fontId="2" type="noConversion"/>
  </si>
  <si>
    <t>Task L/D</t>
    <phoneticPr fontId="2" type="noConversion"/>
  </si>
  <si>
    <t>NN</t>
    <phoneticPr fontId="2" type="noConversion"/>
  </si>
  <si>
    <t>LS4</t>
    <phoneticPr fontId="2" type="noConversion"/>
  </si>
  <si>
    <t>3-Cndr2</t>
    <phoneticPr fontId="2" type="noConversion"/>
  </si>
  <si>
    <t>"2021-02-13"</t>
    <phoneticPr fontId="2" type="noConversion"/>
  </si>
  <si>
    <t>All Thermalling</t>
    <phoneticPr fontId="2" type="noConversion"/>
  </si>
  <si>
    <t>LXV-4MQ-01.igc</t>
    <phoneticPr fontId="2" type="noConversion"/>
  </si>
  <si>
    <t>2020-08-029-CNI-V42-02</t>
    <phoneticPr fontId="2" type="noConversion"/>
  </si>
  <si>
    <t>Polar Ground Speed mph</t>
    <phoneticPr fontId="2" type="noConversion"/>
  </si>
  <si>
    <t>2020-08-29-XCM-1ZX-01</t>
    <phoneticPr fontId="2" type="noConversion"/>
  </si>
  <si>
    <t>Time on Course</t>
    <phoneticPr fontId="2" type="noConversion"/>
  </si>
  <si>
    <t>Handicap</t>
    <phoneticPr fontId="2" type="noConversion"/>
  </si>
  <si>
    <t>Date of Flight</t>
    <phoneticPr fontId="2" type="noConversion"/>
  </si>
  <si>
    <t>Pilot</t>
    <phoneticPr fontId="2" type="noConversion"/>
  </si>
  <si>
    <t>Glider</t>
    <phoneticPr fontId="2" type="noConversion"/>
  </si>
  <si>
    <t>Task</t>
    <phoneticPr fontId="2" type="noConversion"/>
  </si>
  <si>
    <t>IGC</t>
    <phoneticPr fontId="2" type="noConversion"/>
  </si>
  <si>
    <t>NN</t>
    <phoneticPr fontId="2" type="noConversion"/>
  </si>
  <si>
    <t>LS4</t>
    <phoneticPr fontId="2" type="noConversion"/>
  </si>
  <si>
    <t>1-Cndr2</t>
    <phoneticPr fontId="2" type="noConversion"/>
  </si>
  <si>
    <t>"2021-01-04"</t>
    <phoneticPr fontId="2" type="noConversion"/>
  </si>
  <si>
    <t>Circling %</t>
    <phoneticPr fontId="2" type="noConversion"/>
  </si>
  <si>
    <t>Ave Climb Rate kt</t>
    <phoneticPr fontId="2" type="noConversion"/>
  </si>
  <si>
    <t>Distance mi</t>
    <phoneticPr fontId="2" type="noConversion"/>
  </si>
  <si>
    <t>Task Speed mph</t>
    <phoneticPr fontId="2" type="noConversion"/>
  </si>
  <si>
    <t>XC Speed mph</t>
    <phoneticPr fontId="2" type="noConversion"/>
  </si>
  <si>
    <t>Task Handicap Speed mph</t>
    <phoneticPr fontId="2" type="noConversion"/>
  </si>
  <si>
    <t>XC Handicap Speed mph</t>
    <phoneticPr fontId="2" type="noConversion"/>
  </si>
  <si>
    <t>Task Speed mph</t>
    <phoneticPr fontId="2" type="noConversion"/>
  </si>
  <si>
    <t>XC Speed mph</t>
    <phoneticPr fontId="2" type="noConversion"/>
  </si>
  <si>
    <t>Task Handicap Speed mph</t>
    <phoneticPr fontId="2" type="noConversion"/>
  </si>
  <si>
    <t>XC Handicap Speed mph</t>
    <phoneticPr fontId="2" type="noConversion"/>
  </si>
  <si>
    <t>Polar Speed mph</t>
    <phoneticPr fontId="2" type="noConversion"/>
  </si>
  <si>
    <t>L33</t>
    <phoneticPr fontId="2" type="noConversion"/>
  </si>
  <si>
    <t>ASW28</t>
    <phoneticPr fontId="2" type="noConversion"/>
  </si>
  <si>
    <t>ASW20</t>
    <phoneticPr fontId="2" type="noConversion"/>
  </si>
  <si>
    <t>Ave Weighted Climb Rate, kt</t>
    <phoneticPr fontId="2" type="noConversion"/>
  </si>
  <si>
    <t>No. Thermals Flight</t>
    <phoneticPr fontId="2" type="noConversion"/>
  </si>
  <si>
    <t>No. Thermals Task</t>
    <phoneticPr fontId="2" type="noConversion"/>
  </si>
  <si>
    <t>NN</t>
    <phoneticPr fontId="2" type="noConversion"/>
  </si>
  <si>
    <t>LS4</t>
    <phoneticPr fontId="2" type="noConversion"/>
  </si>
  <si>
    <t>LS4</t>
    <phoneticPr fontId="2" type="noConversion"/>
  </si>
  <si>
    <t>3-Cndr2</t>
    <phoneticPr fontId="2" type="noConversion"/>
  </si>
  <si>
    <t>"2021-01-28"</t>
    <phoneticPr fontId="2" type="noConversion"/>
  </si>
  <si>
    <t>No. Thermals Task</t>
    <phoneticPr fontId="2" type="noConversion"/>
  </si>
  <si>
    <t>Ave L/D</t>
    <phoneticPr fontId="2" type="noConversion"/>
  </si>
</sst>
</file>

<file path=xl/styles.xml><?xml version="1.0" encoding="utf-8"?>
<styleSheet xmlns="http://schemas.openxmlformats.org/spreadsheetml/2006/main">
  <numFmts count="4">
    <numFmt numFmtId="164" formatCode="mm/dd/yy"/>
    <numFmt numFmtId="165" formatCode="0.0"/>
    <numFmt numFmtId="166" formatCode="0.000"/>
    <numFmt numFmtId="167" formatCode="m/d/yyyy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1"/>
      <name val="Verdan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/>
    <xf numFmtId="21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0" fontId="0" fillId="0" borderId="7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21" fontId="0" fillId="0" borderId="7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T29"/>
  <sheetViews>
    <sheetView tabSelected="1" zoomScale="110" workbookViewId="0">
      <pane ySplit="3" topLeftCell="A4" activePane="bottomLeft" state="frozenSplit"/>
      <selection pane="bottomLeft" activeCell="S22" sqref="S22"/>
    </sheetView>
  </sheetViews>
  <sheetFormatPr baseColWidth="10" defaultRowHeight="13"/>
  <cols>
    <col min="1" max="1" width="2.28515625" style="1" customWidth="1"/>
    <col min="2" max="2" width="8.7109375" style="1" customWidth="1"/>
    <col min="3" max="3" width="5.85546875" style="1" customWidth="1"/>
    <col min="4" max="4" width="8.85546875" style="1" customWidth="1"/>
    <col min="5" max="5" width="7" style="1" customWidth="1"/>
    <col min="6" max="6" width="8.7109375" style="1" customWidth="1"/>
    <col min="7" max="7" width="7.140625" style="1" customWidth="1"/>
    <col min="8" max="8" width="8.140625" style="1" customWidth="1"/>
    <col min="9" max="9" width="6.5703125" style="1" customWidth="1"/>
    <col min="10" max="10" width="8.5703125" style="1" customWidth="1"/>
    <col min="11" max="11" width="9.7109375" style="1" customWidth="1"/>
    <col min="12" max="13" width="8.5703125" style="1" customWidth="1"/>
    <col min="14" max="14" width="6.85546875" style="1" customWidth="1"/>
    <col min="15" max="15" width="6" style="1" customWidth="1"/>
    <col min="16" max="16" width="9" style="1" customWidth="1"/>
    <col min="17" max="17" width="7.7109375" style="1" customWidth="1"/>
    <col min="18" max="18" width="9.5703125" style="1" customWidth="1"/>
    <col min="19" max="19" width="6.5703125" style="1" customWidth="1"/>
    <col min="20" max="20" width="7.140625" style="1" customWidth="1"/>
    <col min="21" max="16384" width="10.7109375" style="1"/>
  </cols>
  <sheetData>
    <row r="1" spans="2:20" ht="14" thickBot="1"/>
    <row r="2" spans="2:20" ht="14">
      <c r="B2" s="44" t="s">
        <v>8</v>
      </c>
      <c r="C2" s="45"/>
      <c r="D2" s="45"/>
      <c r="E2" s="45"/>
      <c r="F2" s="45"/>
      <c r="G2" s="46"/>
      <c r="H2" s="44" t="s">
        <v>7</v>
      </c>
      <c r="I2" s="45"/>
      <c r="J2" s="45"/>
      <c r="K2" s="45"/>
      <c r="L2" s="45"/>
      <c r="M2" s="46"/>
      <c r="N2" s="44" t="s">
        <v>5</v>
      </c>
      <c r="O2" s="45"/>
      <c r="P2" s="45"/>
      <c r="Q2" s="45"/>
      <c r="R2" s="45"/>
      <c r="S2" s="45" t="s">
        <v>9</v>
      </c>
      <c r="T2" s="46"/>
    </row>
    <row r="3" spans="2:20" ht="66" thickBot="1">
      <c r="B3" s="10" t="s">
        <v>66</v>
      </c>
      <c r="C3" s="11" t="s">
        <v>67</v>
      </c>
      <c r="D3" s="11" t="s">
        <v>68</v>
      </c>
      <c r="E3" s="11" t="s">
        <v>69</v>
      </c>
      <c r="F3" s="11" t="s">
        <v>77</v>
      </c>
      <c r="G3" s="12" t="s">
        <v>64</v>
      </c>
      <c r="H3" s="10" t="s">
        <v>78</v>
      </c>
      <c r="I3" s="11" t="s">
        <v>79</v>
      </c>
      <c r="J3" s="11" t="s">
        <v>65</v>
      </c>
      <c r="K3" s="11" t="s">
        <v>80</v>
      </c>
      <c r="L3" s="11" t="s">
        <v>81</v>
      </c>
      <c r="M3" s="12" t="s">
        <v>86</v>
      </c>
      <c r="N3" s="10" t="s">
        <v>75</v>
      </c>
      <c r="O3" s="11" t="s">
        <v>76</v>
      </c>
      <c r="P3" s="11" t="s">
        <v>98</v>
      </c>
      <c r="Q3" s="11" t="s">
        <v>49</v>
      </c>
      <c r="R3" s="11" t="s">
        <v>52</v>
      </c>
      <c r="S3" s="11" t="s">
        <v>3</v>
      </c>
      <c r="T3" s="12" t="s">
        <v>99</v>
      </c>
    </row>
    <row r="4" spans="2:20">
      <c r="B4" s="31">
        <f>Results!B4</f>
        <v>42610</v>
      </c>
      <c r="C4" s="31" t="str">
        <f>Results!C4</f>
        <v>SN</v>
      </c>
      <c r="D4" s="31" t="str">
        <f>Results!D4</f>
        <v>L33</v>
      </c>
      <c r="E4" s="32">
        <f>Results!E4</f>
        <v>1</v>
      </c>
      <c r="F4" s="33">
        <f>Results!G4</f>
        <v>32.200000000000003</v>
      </c>
      <c r="G4" s="34">
        <f>Results!K4</f>
        <v>4.0972222222222222E-2</v>
      </c>
      <c r="H4" s="32">
        <f>Results!L4</f>
        <v>31.9</v>
      </c>
      <c r="I4" s="32">
        <f>Results!M4</f>
        <v>29.3</v>
      </c>
      <c r="J4" s="35">
        <f>Results!N4</f>
        <v>1.18</v>
      </c>
      <c r="K4" s="32">
        <f>Results!O4</f>
        <v>37.641999999999996</v>
      </c>
      <c r="L4" s="32">
        <f>Results!P4</f>
        <v>34.573999999999998</v>
      </c>
      <c r="M4" s="32">
        <f>Results!Q4</f>
        <v>33.799999999999997</v>
      </c>
      <c r="N4" s="33">
        <f>Results!S4</f>
        <v>43</v>
      </c>
      <c r="O4" s="36">
        <f>Results!R4</f>
        <v>2.1</v>
      </c>
      <c r="P4" s="33">
        <f>Results!Y4</f>
        <v>8</v>
      </c>
      <c r="Q4" s="37">
        <f>Results!Z4</f>
        <v>647.625</v>
      </c>
      <c r="R4" s="37">
        <f>Results!AA4</f>
        <v>155</v>
      </c>
      <c r="S4" s="36">
        <f>Results!AB4</f>
        <v>5.2</v>
      </c>
      <c r="T4" s="33">
        <f>Results!AC4</f>
        <v>26</v>
      </c>
    </row>
    <row r="5" spans="2:20">
      <c r="B5" s="17">
        <f>Results!B5</f>
        <v>42610</v>
      </c>
      <c r="C5" s="17" t="str">
        <f>Results!C5</f>
        <v>SD</v>
      </c>
      <c r="D5" s="17" t="str">
        <f>Results!D5</f>
        <v>ASW28</v>
      </c>
      <c r="E5" s="18">
        <f>Results!E5</f>
        <v>3</v>
      </c>
      <c r="F5" s="19">
        <f>Results!G5</f>
        <v>66.900000000000006</v>
      </c>
      <c r="G5" s="20">
        <f>Results!K5</f>
        <v>6.0787037037037035E-2</v>
      </c>
      <c r="H5" s="18">
        <f>Results!L5</f>
        <v>46.1</v>
      </c>
      <c r="I5" s="18">
        <f>Results!M5</f>
        <v>42.3</v>
      </c>
      <c r="J5" s="21">
        <f>Results!N5</f>
        <v>0.91800000000000004</v>
      </c>
      <c r="K5" s="18">
        <f>Results!O5</f>
        <v>42.319800000000001</v>
      </c>
      <c r="L5" s="18">
        <f>Results!P5</f>
        <v>38.831400000000002</v>
      </c>
      <c r="M5" s="18">
        <f>Results!Q5</f>
        <v>43.4</v>
      </c>
      <c r="N5" s="19">
        <f>Results!S5</f>
        <v>40</v>
      </c>
      <c r="O5" s="22">
        <f>Results!R5</f>
        <v>2.2000000000000002</v>
      </c>
      <c r="P5" s="19">
        <f>Results!Y5</f>
        <v>7</v>
      </c>
      <c r="Q5" s="23">
        <f>Results!Z5</f>
        <v>1006</v>
      </c>
      <c r="R5" s="23">
        <f>Results!AA5</f>
        <v>88.421052631578945</v>
      </c>
      <c r="S5" s="22">
        <f>Results!AB5</f>
        <v>7.1</v>
      </c>
      <c r="T5" s="19">
        <f>Results!AC5</f>
        <v>43</v>
      </c>
    </row>
    <row r="6" spans="2:20">
      <c r="B6" s="17">
        <f>Results!B6</f>
        <v>42610</v>
      </c>
      <c r="C6" s="17" t="str">
        <f>Results!C6</f>
        <v>SD</v>
      </c>
      <c r="D6" s="17" t="str">
        <f>Results!D6</f>
        <v>ASW28</v>
      </c>
      <c r="E6" s="18">
        <f>Results!E6</f>
        <v>2</v>
      </c>
      <c r="F6" s="19">
        <f>Results!G6</f>
        <v>39.200000000000003</v>
      </c>
      <c r="G6" s="20">
        <f>Results!K6</f>
        <v>3.2175925925925927E-2</v>
      </c>
      <c r="H6" s="18">
        <f>Results!L6</f>
        <v>51.1</v>
      </c>
      <c r="I6" s="18">
        <f>Results!M6</f>
        <v>41.8</v>
      </c>
      <c r="J6" s="21">
        <f>Results!N6</f>
        <v>0.91800000000000004</v>
      </c>
      <c r="K6" s="18">
        <f>Results!O6</f>
        <v>46.909800000000004</v>
      </c>
      <c r="L6" s="18">
        <f>Results!P6</f>
        <v>38.372399999999999</v>
      </c>
      <c r="M6" s="18">
        <f>Results!Q6</f>
        <v>44.6</v>
      </c>
      <c r="N6" s="19">
        <f>Results!S6</f>
        <v>40</v>
      </c>
      <c r="O6" s="22">
        <f>Results!R6</f>
        <v>2.4</v>
      </c>
      <c r="P6" s="19">
        <f>Results!Y6</f>
        <v>6</v>
      </c>
      <c r="Q6" s="23">
        <f>Results!Z6</f>
        <v>513.5</v>
      </c>
      <c r="R6" s="23">
        <f>Results!AA6</f>
        <v>88.421052631578945</v>
      </c>
      <c r="S6" s="22">
        <f>Results!AB6</f>
        <v>6</v>
      </c>
      <c r="T6" s="19">
        <f>Results!AC6</f>
        <v>35</v>
      </c>
    </row>
    <row r="7" spans="2:20">
      <c r="B7" s="17">
        <f>Results!B7</f>
        <v>42610</v>
      </c>
      <c r="C7" s="17" t="str">
        <f>Results!C7</f>
        <v>GH</v>
      </c>
      <c r="D7" s="17" t="str">
        <f>Results!D7</f>
        <v>ASW20</v>
      </c>
      <c r="E7" s="18">
        <v>3</v>
      </c>
      <c r="F7" s="19">
        <f>Results!G7</f>
        <v>62.2</v>
      </c>
      <c r="G7" s="20">
        <f>Results!K7</f>
        <v>6.3888888888888884E-2</v>
      </c>
      <c r="H7" s="18">
        <f>Results!L7</f>
        <v>40.6</v>
      </c>
      <c r="I7" s="18">
        <f>Results!M7</f>
        <v>36.200000000000003</v>
      </c>
      <c r="J7" s="21">
        <f>Results!N7</f>
        <v>0.91300000000000003</v>
      </c>
      <c r="K7" s="18">
        <f>Results!O7</f>
        <v>37.067800000000005</v>
      </c>
      <c r="L7" s="18">
        <f>Results!P7</f>
        <v>33.050600000000003</v>
      </c>
      <c r="M7" s="18">
        <f>Results!Q7</f>
        <v>42.3</v>
      </c>
      <c r="N7" s="19">
        <f>Results!S7</f>
        <v>36</v>
      </c>
      <c r="O7" s="22">
        <f>Results!R7</f>
        <v>2.1</v>
      </c>
      <c r="P7" s="19">
        <f>Results!Y7</f>
        <v>7</v>
      </c>
      <c r="Q7" s="23">
        <f>Results!Z7</f>
        <v>889.57142857142856</v>
      </c>
      <c r="R7" s="23">
        <f>Results!AA7</f>
        <v>109.23529411764706</v>
      </c>
      <c r="S7" s="22">
        <f>Results!AB7</f>
        <v>7.9</v>
      </c>
      <c r="T7" s="19">
        <f>Results!AC7</f>
        <v>47</v>
      </c>
    </row>
    <row r="8" spans="2:20">
      <c r="B8" s="17">
        <f>Results!B8</f>
        <v>42610</v>
      </c>
      <c r="C8" s="17" t="str">
        <f>Results!C8</f>
        <v>GH</v>
      </c>
      <c r="D8" s="17" t="str">
        <f>Results!D8</f>
        <v>ASW20</v>
      </c>
      <c r="E8" s="18">
        <f>Results!E8</f>
        <v>2</v>
      </c>
      <c r="F8" s="19">
        <f>Results!G8</f>
        <v>43.4</v>
      </c>
      <c r="G8" s="20">
        <f>Results!K8</f>
        <v>3.8078703703703705E-2</v>
      </c>
      <c r="H8" s="18">
        <f>Results!L8</f>
        <v>47.3</v>
      </c>
      <c r="I8" s="18">
        <f>Results!M8</f>
        <v>42</v>
      </c>
      <c r="J8" s="21">
        <f>Results!N8</f>
        <v>0.91300000000000003</v>
      </c>
      <c r="K8" s="18">
        <f>Results!O8</f>
        <v>43.184899999999999</v>
      </c>
      <c r="L8" s="18">
        <f>Results!P8</f>
        <v>38.346000000000004</v>
      </c>
      <c r="M8" s="18">
        <f>Results!Q8</f>
        <v>50.6</v>
      </c>
      <c r="N8" s="19">
        <f>Results!S8</f>
        <v>36</v>
      </c>
      <c r="O8" s="22">
        <f>Results!R8</f>
        <v>3</v>
      </c>
      <c r="P8" s="19">
        <f>Results!Y8</f>
        <v>4</v>
      </c>
      <c r="Q8" s="23">
        <f>Results!Z8</f>
        <v>964.5</v>
      </c>
      <c r="R8" s="23">
        <f>Results!AA8</f>
        <v>109.23529411764706</v>
      </c>
      <c r="S8" s="22">
        <f>Results!AB8</f>
        <v>11.3</v>
      </c>
      <c r="T8" s="19">
        <f>Results!AC8</f>
        <v>52</v>
      </c>
    </row>
    <row r="9" spans="2:20">
      <c r="B9" s="17">
        <f>Results!B9</f>
        <v>42646</v>
      </c>
      <c r="C9" s="17" t="str">
        <f>Results!C9</f>
        <v>NN</v>
      </c>
      <c r="D9" s="17" t="str">
        <f>Results!D9</f>
        <v>LS4</v>
      </c>
      <c r="E9" s="18" t="str">
        <f>Results!E9</f>
        <v>205km</v>
      </c>
      <c r="F9" s="22">
        <f>Results!G9</f>
        <v>127.65</v>
      </c>
      <c r="G9" s="20">
        <f>Results!K9</f>
        <v>0.11827546296296297</v>
      </c>
      <c r="H9" s="18">
        <f>Results!L9</f>
        <v>45</v>
      </c>
      <c r="I9" s="18">
        <f>Results!M9</f>
        <v>43</v>
      </c>
      <c r="J9" s="21">
        <f>Results!N9</f>
        <v>0.95</v>
      </c>
      <c r="K9" s="18">
        <f>Results!O9</f>
        <v>42.75</v>
      </c>
      <c r="L9" s="18">
        <f>Results!P9</f>
        <v>40.85</v>
      </c>
      <c r="M9" s="18">
        <f>Results!Q9</f>
        <v>48</v>
      </c>
      <c r="N9" s="19">
        <f>Results!S9</f>
        <v>37</v>
      </c>
      <c r="O9" s="22">
        <f>Results!R9</f>
        <v>2.8</v>
      </c>
      <c r="P9" s="19">
        <f>Results!Y9</f>
        <v>28</v>
      </c>
      <c r="Q9" s="23">
        <f>Results!Z9</f>
        <v>541</v>
      </c>
      <c r="R9" s="23">
        <f>Results!AA9</f>
        <v>280</v>
      </c>
      <c r="S9" s="22">
        <f>Results!AB9</f>
        <v>4.5</v>
      </c>
      <c r="T9" s="19">
        <f>Results!AC9</f>
        <v>38</v>
      </c>
    </row>
    <row r="10" spans="2:20">
      <c r="B10" s="17">
        <f>Results!B10</f>
        <v>42646</v>
      </c>
      <c r="C10" s="17" t="str">
        <f>Results!C10</f>
        <v>SD</v>
      </c>
      <c r="D10" s="17" t="str">
        <f>Results!D10</f>
        <v>ASW28</v>
      </c>
      <c r="E10" s="18" t="str">
        <f>Results!E10</f>
        <v>119km</v>
      </c>
      <c r="F10" s="22">
        <f>Results!G10</f>
        <v>73.98</v>
      </c>
      <c r="G10" s="20">
        <f>Results!K10</f>
        <v>6.25E-2</v>
      </c>
      <c r="H10" s="18">
        <f>Results!L10</f>
        <v>49.3</v>
      </c>
      <c r="I10" s="18">
        <f>Results!M10</f>
        <v>47.7</v>
      </c>
      <c r="J10" s="21">
        <f>Results!N10</f>
        <v>0.91800000000000004</v>
      </c>
      <c r="K10" s="18">
        <f>Results!O10</f>
        <v>45.257399999999997</v>
      </c>
      <c r="L10" s="18">
        <f>Results!P10</f>
        <v>43.788600000000002</v>
      </c>
      <c r="M10" s="18">
        <f>Results!Q10</f>
        <v>51.8</v>
      </c>
      <c r="N10" s="19">
        <f>Results!S10</f>
        <v>31</v>
      </c>
      <c r="O10" s="22">
        <f>Results!R10</f>
        <v>3.4</v>
      </c>
      <c r="P10" s="19">
        <f>Results!Y10</f>
        <v>11</v>
      </c>
      <c r="Q10" s="23">
        <f>Results!Z10</f>
        <v>735</v>
      </c>
      <c r="R10" s="23">
        <f>Results!AA10</f>
        <v>46</v>
      </c>
      <c r="S10" s="22">
        <f>Results!AB10</f>
        <v>4.7</v>
      </c>
      <c r="T10" s="19">
        <f>Results!AC10</f>
        <v>51</v>
      </c>
    </row>
    <row r="11" spans="2:20">
      <c r="B11" s="17">
        <f>Results!B11</f>
        <v>42649</v>
      </c>
      <c r="C11" s="17" t="str">
        <f>Results!C11</f>
        <v>NN</v>
      </c>
      <c r="D11" s="17" t="str">
        <f>Results!D11</f>
        <v>LS4</v>
      </c>
      <c r="E11" s="18">
        <f>Results!E11</f>
        <v>3</v>
      </c>
      <c r="F11" s="22">
        <f>Results!G11</f>
        <v>55.41</v>
      </c>
      <c r="G11" s="20">
        <f>Results!K11</f>
        <v>7.0497685185185191E-2</v>
      </c>
      <c r="H11" s="18">
        <f>Results!L11</f>
        <v>32.799999999999997</v>
      </c>
      <c r="I11" s="18">
        <f>Results!M11</f>
        <v>28.2</v>
      </c>
      <c r="J11" s="21">
        <f>Results!N11</f>
        <v>0.95</v>
      </c>
      <c r="K11" s="18">
        <f>Results!O11</f>
        <v>31.159999999999997</v>
      </c>
      <c r="L11" s="18">
        <f>Results!P11</f>
        <v>26.79</v>
      </c>
      <c r="M11" s="18">
        <f>Results!Q11</f>
        <v>34.5</v>
      </c>
      <c r="N11" s="19">
        <f>Results!S11</f>
        <v>44</v>
      </c>
      <c r="O11" s="22">
        <f>Results!R11</f>
        <v>1.4</v>
      </c>
      <c r="P11" s="19">
        <f>Results!Y11</f>
        <v>18</v>
      </c>
      <c r="Q11" s="23">
        <f>Results!Z11</f>
        <v>641</v>
      </c>
      <c r="R11" s="23">
        <f>Results!AA11</f>
        <v>317</v>
      </c>
      <c r="S11" s="22">
        <f>Results!AB11</f>
        <v>3.2</v>
      </c>
      <c r="T11" s="19">
        <f>Results!AC11</f>
        <v>37</v>
      </c>
    </row>
    <row r="12" spans="2:20">
      <c r="B12" s="17">
        <f>Results!B12</f>
        <v>42649</v>
      </c>
      <c r="C12" s="17" t="str">
        <f>Results!C12</f>
        <v>GH</v>
      </c>
      <c r="D12" s="17" t="str">
        <f>Results!D12</f>
        <v>ASW20</v>
      </c>
      <c r="E12" s="18">
        <f>Results!E12</f>
        <v>3</v>
      </c>
      <c r="F12" s="22">
        <f>Results!G12</f>
        <v>62.07</v>
      </c>
      <c r="G12" s="20">
        <f>Results!K12</f>
        <v>6.7881944444444439E-2</v>
      </c>
      <c r="H12" s="18">
        <f>Results!L12</f>
        <v>38.1</v>
      </c>
      <c r="I12" s="18">
        <f>Results!M12</f>
        <v>33.6</v>
      </c>
      <c r="J12" s="21">
        <f>Results!N12</f>
        <v>0.91300000000000003</v>
      </c>
      <c r="K12" s="18">
        <f>Results!O12</f>
        <v>34.785299999999999</v>
      </c>
      <c r="L12" s="18">
        <f>Results!P12</f>
        <v>30.676800000000004</v>
      </c>
      <c r="M12" s="18">
        <f>Results!Q12</f>
        <v>44.9</v>
      </c>
      <c r="N12" s="19">
        <f>Results!S12</f>
        <v>37</v>
      </c>
      <c r="O12" s="22">
        <f>Results!R12</f>
        <v>2.2999999999999998</v>
      </c>
      <c r="P12" s="19">
        <f>Results!Y12</f>
        <v>10</v>
      </c>
      <c r="Q12" s="23">
        <f>Results!Z12</f>
        <v>990</v>
      </c>
      <c r="R12" s="23">
        <f>Results!AA12</f>
        <v>185.08333333333334</v>
      </c>
      <c r="S12" s="22">
        <f>Results!AB12</f>
        <v>6.8</v>
      </c>
      <c r="T12" s="19">
        <f>Results!AC12</f>
        <v>37</v>
      </c>
    </row>
    <row r="13" spans="2:20">
      <c r="B13" s="17">
        <f>Results!B13</f>
        <v>42760</v>
      </c>
      <c r="C13" s="17" t="str">
        <f>Results!C13</f>
        <v>NN</v>
      </c>
      <c r="D13" s="17" t="str">
        <f>Results!D13</f>
        <v>LS4</v>
      </c>
      <c r="E13" s="18" t="str">
        <f>Results!E13</f>
        <v>2-Cndr2</v>
      </c>
      <c r="F13" s="22">
        <f>Results!G13</f>
        <v>46.07</v>
      </c>
      <c r="G13" s="20">
        <f>Results!K13</f>
        <v>2.7245370370370368E-2</v>
      </c>
      <c r="H13" s="18">
        <f>Results!L13</f>
        <v>71</v>
      </c>
      <c r="I13" s="18">
        <f>Results!M13</f>
        <v>58.6</v>
      </c>
      <c r="J13" s="21">
        <f>Results!N13</f>
        <v>0.95</v>
      </c>
      <c r="K13" s="18">
        <f>Results!O13</f>
        <v>67.45</v>
      </c>
      <c r="L13" s="18">
        <f>Results!P13</f>
        <v>55.67</v>
      </c>
      <c r="M13" s="18">
        <f>Results!Q13</f>
        <v>51</v>
      </c>
      <c r="N13" s="19">
        <f>Results!S13</f>
        <v>34</v>
      </c>
      <c r="O13" s="22">
        <f>Results!R13</f>
        <v>3.2</v>
      </c>
      <c r="P13" s="19">
        <f>Results!Y13</f>
        <v>5</v>
      </c>
      <c r="Q13" s="23">
        <f>Results!Z13</f>
        <v>960.88888888888891</v>
      </c>
      <c r="R13" s="23">
        <f>Results!AA13</f>
        <v>208.11111111111111</v>
      </c>
      <c r="S13" s="22">
        <f>Results!AB13</f>
        <v>6.7</v>
      </c>
      <c r="T13" s="19">
        <f>Results!AC13</f>
        <v>28</v>
      </c>
    </row>
    <row r="14" spans="2:20">
      <c r="B14" s="17">
        <f>Results!B14</f>
        <v>42762</v>
      </c>
      <c r="C14" s="19" t="str">
        <f>Results!C14</f>
        <v>NN</v>
      </c>
      <c r="D14" s="19" t="str">
        <f>Results!D14</f>
        <v>LS4</v>
      </c>
      <c r="E14" s="18" t="str">
        <f>Results!E14</f>
        <v>3-Cndr2</v>
      </c>
      <c r="F14" s="22">
        <f>Results!G14</f>
        <v>53.81</v>
      </c>
      <c r="G14" s="20">
        <f>Results!K14</f>
        <v>4.0428240740740744E-2</v>
      </c>
      <c r="H14" s="18">
        <f>Results!L14</f>
        <v>55.45</v>
      </c>
      <c r="I14" s="18">
        <f>Results!M14</f>
        <v>52.3</v>
      </c>
      <c r="J14" s="21">
        <f>Results!N14</f>
        <v>0.95</v>
      </c>
      <c r="K14" s="18">
        <f>Results!O14</f>
        <v>52.677500000000002</v>
      </c>
      <c r="L14" s="18">
        <f>Results!P14</f>
        <v>49.684999999999995</v>
      </c>
      <c r="M14" s="19">
        <f>Results!Q14</f>
        <v>55</v>
      </c>
      <c r="N14" s="19">
        <f>Results!S14</f>
        <v>41</v>
      </c>
      <c r="O14" s="19">
        <f>Results!R14</f>
        <v>3.9</v>
      </c>
      <c r="P14" s="19">
        <f>Results!Y14</f>
        <v>10</v>
      </c>
      <c r="Q14" s="23">
        <f>Results!Z14</f>
        <v>1072.25</v>
      </c>
      <c r="R14" s="18">
        <f>Results!AA14</f>
        <v>259.5</v>
      </c>
      <c r="S14" s="19">
        <f>Results!AB14</f>
        <v>5.3</v>
      </c>
      <c r="T14" s="19">
        <f>Results!AC14</f>
        <v>29</v>
      </c>
    </row>
    <row r="15" spans="2:20">
      <c r="B15" s="17">
        <f>Results!B15</f>
        <v>42769</v>
      </c>
      <c r="C15" s="19" t="str">
        <f>Results!C15</f>
        <v>NN</v>
      </c>
      <c r="D15" s="19" t="str">
        <f>Results!D15</f>
        <v>LS4</v>
      </c>
      <c r="E15" s="18" t="str">
        <f>Results!E15</f>
        <v>1-Cndr2</v>
      </c>
      <c r="F15" s="19">
        <f>Results!G15</f>
        <v>36.200000000000003</v>
      </c>
      <c r="G15" s="20">
        <f>Results!K15</f>
        <v>2.5717592592592594E-2</v>
      </c>
      <c r="H15" s="18">
        <f>Results!L15</f>
        <v>58.7</v>
      </c>
      <c r="I15" s="18">
        <f>Results!M15</f>
        <v>49.3</v>
      </c>
      <c r="J15" s="21">
        <f>Results!N15</f>
        <v>0.95</v>
      </c>
      <c r="K15" s="18">
        <f>Results!O15</f>
        <v>55.765000000000001</v>
      </c>
      <c r="L15" s="18">
        <f>Results!P15</f>
        <v>46.834999999999994</v>
      </c>
      <c r="M15" s="19">
        <f>Results!Q15</f>
        <v>56</v>
      </c>
      <c r="N15" s="19">
        <f>Results!S15</f>
        <v>39</v>
      </c>
      <c r="O15" s="22">
        <f>Results!R15</f>
        <v>4</v>
      </c>
      <c r="P15" s="19">
        <f>Results!Y15</f>
        <v>7</v>
      </c>
      <c r="Q15" s="23">
        <f>Results!Z15</f>
        <v>1201.25</v>
      </c>
      <c r="R15" s="18">
        <f>Results!AA15</f>
        <v>165.25</v>
      </c>
      <c r="S15" s="19">
        <f>Results!AB15</f>
        <v>5.6</v>
      </c>
      <c r="T15" s="19">
        <f>Results!AC15</f>
        <v>32</v>
      </c>
    </row>
    <row r="16" spans="2:20">
      <c r="B16" s="17">
        <f>Results!B16</f>
        <v>42778</v>
      </c>
      <c r="C16" s="19" t="str">
        <f>Results!C16</f>
        <v>NN</v>
      </c>
      <c r="D16" s="19" t="str">
        <f>Results!D16</f>
        <v>LS4</v>
      </c>
      <c r="E16" s="18" t="str">
        <f>Results!E16</f>
        <v>3-Cndr2</v>
      </c>
      <c r="F16" s="22">
        <f>Results!G16</f>
        <v>55.88</v>
      </c>
      <c r="G16" s="20">
        <f>Results!K16</f>
        <v>3.9606481481481479E-2</v>
      </c>
      <c r="H16" s="18">
        <f>Results!L16</f>
        <v>58.79</v>
      </c>
      <c r="I16" s="18">
        <f>Results!M16</f>
        <v>52.31</v>
      </c>
      <c r="J16" s="21">
        <f>Results!N16</f>
        <v>0.95</v>
      </c>
      <c r="K16" s="18">
        <f>Results!O16</f>
        <v>55.850499999999997</v>
      </c>
      <c r="L16" s="18">
        <f>Results!P16</f>
        <v>49.694499999999998</v>
      </c>
      <c r="M16" s="19">
        <f>Results!Q16</f>
        <v>55</v>
      </c>
      <c r="N16" s="19">
        <f>Results!S16</f>
        <v>36</v>
      </c>
      <c r="O16" s="22">
        <f>Results!R16</f>
        <v>3.9</v>
      </c>
      <c r="P16" s="19">
        <f>Results!Y16</f>
        <v>7</v>
      </c>
      <c r="Q16" s="23">
        <f>Results!Z16</f>
        <v>1396.375</v>
      </c>
      <c r="R16" s="18">
        <f>Results!AA16</f>
        <v>217.375</v>
      </c>
      <c r="S16" s="19">
        <f>Results!AB16</f>
        <v>8.5</v>
      </c>
      <c r="T16" s="19">
        <f>Results!AC16</f>
        <v>36</v>
      </c>
    </row>
    <row r="17" spans="2:20">
      <c r="B17" s="24">
        <f>Results!B17</f>
        <v>42846</v>
      </c>
      <c r="C17" s="25" t="str">
        <f>Results!C17</f>
        <v>GH</v>
      </c>
      <c r="D17" s="25" t="str">
        <f>Results!D17</f>
        <v>ASW20</v>
      </c>
      <c r="E17" s="26">
        <f>Results!E17</f>
        <v>3</v>
      </c>
      <c r="F17" s="27">
        <f>Results!G17</f>
        <v>68.84</v>
      </c>
      <c r="G17" s="28">
        <f>Results!K17</f>
        <v>4.5833333333333337E-2</v>
      </c>
      <c r="H17" s="26">
        <f>Results!L17</f>
        <v>63</v>
      </c>
      <c r="I17" s="26">
        <f>Results!M17</f>
        <v>57.5</v>
      </c>
      <c r="J17" s="29">
        <v>0.91300000000000003</v>
      </c>
      <c r="K17" s="26">
        <f>Results!O17</f>
        <v>57.834000000000003</v>
      </c>
      <c r="L17" s="26">
        <f>Results!P17</f>
        <v>52.785000000000004</v>
      </c>
      <c r="M17" s="25">
        <f>Results!Q17</f>
        <v>0</v>
      </c>
      <c r="N17" s="25">
        <f>Results!S17</f>
        <v>25</v>
      </c>
      <c r="O17" s="27">
        <f>Results!R17</f>
        <v>4.5999999999999996</v>
      </c>
      <c r="P17" s="25">
        <f>Results!Y17</f>
        <v>3</v>
      </c>
      <c r="Q17" s="30">
        <f>Results!Z17</f>
        <v>1499.2</v>
      </c>
      <c r="R17" s="26" t="str">
        <f>Results!AA17</f>
        <v xml:space="preserve"> </v>
      </c>
      <c r="S17" s="25">
        <f>Results!AB17</f>
        <v>22.3</v>
      </c>
      <c r="T17" s="25">
        <f>Results!AC17</f>
        <v>32</v>
      </c>
    </row>
    <row r="18" spans="2:20">
      <c r="B18" s="5"/>
    </row>
    <row r="19" spans="2:20">
      <c r="B19" s="5"/>
    </row>
    <row r="20" spans="2:20">
      <c r="B20" s="5"/>
    </row>
    <row r="21" spans="2:20">
      <c r="B21" s="5"/>
    </row>
    <row r="22" spans="2:20">
      <c r="B22" s="5"/>
    </row>
    <row r="23" spans="2:20">
      <c r="B23" s="5"/>
    </row>
    <row r="24" spans="2:20">
      <c r="B24" s="5"/>
    </row>
    <row r="25" spans="2:20">
      <c r="B25" s="5"/>
    </row>
    <row r="26" spans="2:20">
      <c r="B26" s="5"/>
    </row>
    <row r="27" spans="2:20">
      <c r="B27" s="5"/>
    </row>
    <row r="28" spans="2:20">
      <c r="B28" s="5"/>
    </row>
    <row r="29" spans="2:20">
      <c r="B29" s="5" t="s">
        <v>38</v>
      </c>
    </row>
  </sheetData>
  <sheetCalcPr fullCalcOnLoad="1"/>
  <sheetProtection password="DC61" sheet="1" objects="1" scenarios="1"/>
  <mergeCells count="4">
    <mergeCell ref="B2:G2"/>
    <mergeCell ref="H2:M2"/>
    <mergeCell ref="N2:R2"/>
    <mergeCell ref="S2:T2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O17"/>
  <sheetViews>
    <sheetView zoomScale="110" workbookViewId="0">
      <selection activeCell="D12" sqref="D12"/>
    </sheetView>
  </sheetViews>
  <sheetFormatPr baseColWidth="10" defaultRowHeight="13"/>
  <cols>
    <col min="1" max="1" width="2.42578125" style="1" customWidth="1"/>
    <col min="2" max="2" width="10.7109375" style="1"/>
    <col min="3" max="3" width="5.42578125" style="1" customWidth="1"/>
    <col min="4" max="4" width="9.5703125" style="1" customWidth="1"/>
    <col min="5" max="5" width="7.140625" style="1" customWidth="1"/>
    <col min="6" max="6" width="9.7109375" style="1" customWidth="1"/>
    <col min="7" max="7" width="7.7109375" style="1" customWidth="1"/>
    <col min="8" max="8" width="7.28515625" style="1" customWidth="1"/>
    <col min="9" max="9" width="9.140625" style="1" customWidth="1"/>
    <col min="10" max="10" width="8" style="1" customWidth="1"/>
    <col min="11" max="11" width="7.42578125" style="1" customWidth="1"/>
    <col min="12" max="12" width="9.5703125" style="1" customWidth="1"/>
    <col min="13" max="13" width="8.85546875" style="1" customWidth="1"/>
    <col min="14" max="14" width="9.28515625" style="1" customWidth="1"/>
    <col min="15" max="15" width="8.7109375" style="1" customWidth="1"/>
    <col min="16" max="16384" width="10.7109375" style="1"/>
  </cols>
  <sheetData>
    <row r="1" spans="2:15" ht="14" thickBot="1"/>
    <row r="2" spans="2:15" ht="14">
      <c r="B2" s="44" t="s">
        <v>8</v>
      </c>
      <c r="C2" s="47"/>
      <c r="D2" s="47"/>
      <c r="E2" s="47"/>
      <c r="F2" s="47"/>
      <c r="G2" s="47"/>
      <c r="H2" s="47"/>
      <c r="I2" s="48"/>
      <c r="J2" s="44" t="s">
        <v>7</v>
      </c>
      <c r="K2" s="45"/>
      <c r="L2" s="45"/>
      <c r="M2" s="45"/>
      <c r="N2" s="45"/>
      <c r="O2" s="46"/>
    </row>
    <row r="3" spans="2:15" ht="53" thickBot="1">
      <c r="B3" s="10" t="s">
        <v>66</v>
      </c>
      <c r="C3" s="11" t="s">
        <v>67</v>
      </c>
      <c r="D3" s="11" t="s">
        <v>68</v>
      </c>
      <c r="E3" s="11" t="s">
        <v>69</v>
      </c>
      <c r="F3" s="11" t="s">
        <v>77</v>
      </c>
      <c r="G3" s="11" t="s">
        <v>44</v>
      </c>
      <c r="H3" s="11" t="s">
        <v>45</v>
      </c>
      <c r="I3" s="12" t="s">
        <v>64</v>
      </c>
      <c r="J3" s="10" t="s">
        <v>78</v>
      </c>
      <c r="K3" s="11" t="s">
        <v>79</v>
      </c>
      <c r="L3" s="11" t="s">
        <v>65</v>
      </c>
      <c r="M3" s="11" t="s">
        <v>80</v>
      </c>
      <c r="N3" s="11" t="s">
        <v>81</v>
      </c>
      <c r="O3" s="12" t="s">
        <v>86</v>
      </c>
    </row>
    <row r="4" spans="2:15">
      <c r="B4" s="31">
        <f>Results!B4</f>
        <v>42610</v>
      </c>
      <c r="C4" s="31" t="str">
        <f>Results!C4</f>
        <v>SN</v>
      </c>
      <c r="D4" s="31" t="str">
        <f>Results!D4</f>
        <v>L33</v>
      </c>
      <c r="E4" s="32">
        <f>Results!E4</f>
        <v>1</v>
      </c>
      <c r="F4" s="36">
        <f>Results!G4</f>
        <v>32.200000000000003</v>
      </c>
      <c r="G4" s="37">
        <f>Results!H4</f>
        <v>4470</v>
      </c>
      <c r="H4" s="37">
        <f>Results!I4</f>
        <v>3033</v>
      </c>
      <c r="I4" s="34">
        <f>Results!K4</f>
        <v>4.0972222222222222E-2</v>
      </c>
      <c r="J4" s="32">
        <f>Results!L4</f>
        <v>31.9</v>
      </c>
      <c r="K4" s="32">
        <f>Results!M4</f>
        <v>29.3</v>
      </c>
      <c r="L4" s="35">
        <f>Results!N4</f>
        <v>1.18</v>
      </c>
      <c r="M4" s="32">
        <f>Results!O4</f>
        <v>37.641999999999996</v>
      </c>
      <c r="N4" s="32">
        <f>Results!P4</f>
        <v>34.573999999999998</v>
      </c>
      <c r="O4" s="32">
        <f>Results!Q4</f>
        <v>33.799999999999997</v>
      </c>
    </row>
    <row r="5" spans="2:15">
      <c r="B5" s="17">
        <f>Results!B5</f>
        <v>42610</v>
      </c>
      <c r="C5" s="17" t="str">
        <f>Results!C5</f>
        <v>SD</v>
      </c>
      <c r="D5" s="17" t="str">
        <f>Results!D5</f>
        <v>ASW28</v>
      </c>
      <c r="E5" s="18">
        <f>Results!E5</f>
        <v>3</v>
      </c>
      <c r="F5" s="22">
        <f>Results!G5</f>
        <v>66.900000000000006</v>
      </c>
      <c r="G5" s="23">
        <f>Results!H5</f>
        <v>4368</v>
      </c>
      <c r="H5" s="23">
        <f>Results!I5</f>
        <v>2623</v>
      </c>
      <c r="I5" s="20">
        <f>Results!K5</f>
        <v>6.0787037037037035E-2</v>
      </c>
      <c r="J5" s="18">
        <f>Results!L5</f>
        <v>46.1</v>
      </c>
      <c r="K5" s="18">
        <f>Results!M5</f>
        <v>42.3</v>
      </c>
      <c r="L5" s="21">
        <f>Results!N5</f>
        <v>0.91800000000000004</v>
      </c>
      <c r="M5" s="18">
        <f>Results!O5</f>
        <v>42.319800000000001</v>
      </c>
      <c r="N5" s="18">
        <f>Results!P5</f>
        <v>38.831400000000002</v>
      </c>
      <c r="O5" s="18">
        <f>Results!Q5</f>
        <v>43.4</v>
      </c>
    </row>
    <row r="6" spans="2:15">
      <c r="B6" s="17">
        <f>Results!B6</f>
        <v>42610</v>
      </c>
      <c r="C6" s="17" t="str">
        <f>Results!C6</f>
        <v>SD</v>
      </c>
      <c r="D6" s="17" t="str">
        <f>Results!D6</f>
        <v>ASW28</v>
      </c>
      <c r="E6" s="18">
        <f>Results!E6</f>
        <v>2</v>
      </c>
      <c r="F6" s="22">
        <f>Results!G6</f>
        <v>39.200000000000003</v>
      </c>
      <c r="G6" s="23">
        <f>Results!H6</f>
        <v>4936</v>
      </c>
      <c r="H6" s="23">
        <f>Results!I6</f>
        <v>2573</v>
      </c>
      <c r="I6" s="20">
        <f>Results!K6</f>
        <v>3.2175925925925927E-2</v>
      </c>
      <c r="J6" s="18">
        <f>Results!L6</f>
        <v>51.1</v>
      </c>
      <c r="K6" s="18">
        <f>Results!M6</f>
        <v>41.8</v>
      </c>
      <c r="L6" s="21">
        <f>Results!N6</f>
        <v>0.91800000000000004</v>
      </c>
      <c r="M6" s="18">
        <f>Results!O6</f>
        <v>46.909800000000004</v>
      </c>
      <c r="N6" s="18">
        <f>Results!P6</f>
        <v>38.372399999999999</v>
      </c>
      <c r="O6" s="18">
        <f>Results!Q6</f>
        <v>44.6</v>
      </c>
    </row>
    <row r="7" spans="2:15">
      <c r="B7" s="17">
        <f>Results!B7</f>
        <v>42610</v>
      </c>
      <c r="C7" s="17" t="str">
        <f>Results!C7</f>
        <v>GH</v>
      </c>
      <c r="D7" s="17" t="str">
        <f>Results!D7</f>
        <v>ASW20</v>
      </c>
      <c r="E7" s="18">
        <f>Results!E7</f>
        <v>3</v>
      </c>
      <c r="F7" s="22">
        <f>Results!G7</f>
        <v>62.2</v>
      </c>
      <c r="G7" s="23">
        <f>Results!H7</f>
        <v>5411</v>
      </c>
      <c r="H7" s="23">
        <f>Results!I7</f>
        <v>3141</v>
      </c>
      <c r="I7" s="20">
        <f>Results!K7</f>
        <v>6.3888888888888884E-2</v>
      </c>
      <c r="J7" s="18">
        <f>Results!L7</f>
        <v>40.6</v>
      </c>
      <c r="K7" s="18">
        <f>Results!M7</f>
        <v>36.200000000000003</v>
      </c>
      <c r="L7" s="21">
        <f>Results!N7</f>
        <v>0.91300000000000003</v>
      </c>
      <c r="M7" s="18">
        <f>Results!O7</f>
        <v>37.067800000000005</v>
      </c>
      <c r="N7" s="18">
        <f>Results!P7</f>
        <v>33.050600000000003</v>
      </c>
      <c r="O7" s="18">
        <f>Results!Q7</f>
        <v>42.3</v>
      </c>
    </row>
    <row r="8" spans="2:15">
      <c r="B8" s="17">
        <f>Results!B8</f>
        <v>42610</v>
      </c>
      <c r="C8" s="17" t="str">
        <f>Results!C8</f>
        <v>GH</v>
      </c>
      <c r="D8" s="17" t="str">
        <f>Results!D8</f>
        <v>ASW20</v>
      </c>
      <c r="E8" s="18">
        <f>Results!E8</f>
        <v>2</v>
      </c>
      <c r="F8" s="22">
        <f>Results!G8</f>
        <v>43.4</v>
      </c>
      <c r="G8" s="23">
        <f>Results!H8</f>
        <v>4830</v>
      </c>
      <c r="H8" s="23">
        <f>Results!I8</f>
        <v>2599</v>
      </c>
      <c r="I8" s="20">
        <f>Results!K8</f>
        <v>3.8078703703703705E-2</v>
      </c>
      <c r="J8" s="18">
        <f>Results!L8</f>
        <v>47.3</v>
      </c>
      <c r="K8" s="18">
        <f>Results!M8</f>
        <v>42</v>
      </c>
      <c r="L8" s="21">
        <f>Results!N8</f>
        <v>0.91300000000000003</v>
      </c>
      <c r="M8" s="18">
        <f>Results!O8</f>
        <v>43.184899999999999</v>
      </c>
      <c r="N8" s="18">
        <f>Results!P8</f>
        <v>38.346000000000004</v>
      </c>
      <c r="O8" s="18">
        <f>Results!Q8</f>
        <v>50.6</v>
      </c>
    </row>
    <row r="9" spans="2:15">
      <c r="B9" s="17">
        <f>Results!B9</f>
        <v>42646</v>
      </c>
      <c r="C9" s="17" t="str">
        <f>Results!C9</f>
        <v>NN</v>
      </c>
      <c r="D9" s="17" t="str">
        <f>Results!D9</f>
        <v>LS4</v>
      </c>
      <c r="E9" s="18" t="str">
        <f>Results!E9</f>
        <v>205km</v>
      </c>
      <c r="F9" s="22">
        <f>Results!G9</f>
        <v>127.65</v>
      </c>
      <c r="G9" s="23">
        <f>Results!H9</f>
        <v>5188</v>
      </c>
      <c r="H9" s="23">
        <f>Results!I9</f>
        <v>2881</v>
      </c>
      <c r="I9" s="20">
        <f>Results!K9</f>
        <v>0.11827546296296297</v>
      </c>
      <c r="J9" s="18">
        <f>Results!L9</f>
        <v>45</v>
      </c>
      <c r="K9" s="18">
        <f>Results!M9</f>
        <v>43</v>
      </c>
      <c r="L9" s="21">
        <f>Results!N9</f>
        <v>0.95</v>
      </c>
      <c r="M9" s="18">
        <f>Results!O9</f>
        <v>42.75</v>
      </c>
      <c r="N9" s="18">
        <f>Results!P9</f>
        <v>40.85</v>
      </c>
      <c r="O9" s="18">
        <f>Results!Q9</f>
        <v>48</v>
      </c>
    </row>
    <row r="10" spans="2:15">
      <c r="B10" s="17">
        <f>Results!B10</f>
        <v>42646</v>
      </c>
      <c r="C10" s="17" t="str">
        <f>Results!C10</f>
        <v>SD</v>
      </c>
      <c r="D10" s="17" t="str">
        <f>Results!D10</f>
        <v>ASW28</v>
      </c>
      <c r="E10" s="18" t="str">
        <f>Results!E10</f>
        <v>119km</v>
      </c>
      <c r="F10" s="22">
        <f>Results!G10</f>
        <v>73.98</v>
      </c>
      <c r="G10" s="23">
        <f>Results!H10</f>
        <v>4419</v>
      </c>
      <c r="H10" s="23">
        <f>Results!I10</f>
        <v>3300</v>
      </c>
      <c r="I10" s="20">
        <f>Results!K10</f>
        <v>6.25E-2</v>
      </c>
      <c r="J10" s="18">
        <f>Results!L10</f>
        <v>49.3</v>
      </c>
      <c r="K10" s="18">
        <f>Results!M10</f>
        <v>47.7</v>
      </c>
      <c r="L10" s="21">
        <f>Results!N10</f>
        <v>0.91800000000000004</v>
      </c>
      <c r="M10" s="18">
        <f>Results!O10</f>
        <v>45.257399999999997</v>
      </c>
      <c r="N10" s="18">
        <f>Results!P10</f>
        <v>43.788600000000002</v>
      </c>
      <c r="O10" s="18">
        <f>Results!Q10</f>
        <v>51.8</v>
      </c>
    </row>
    <row r="11" spans="2:15">
      <c r="B11" s="17">
        <f>Results!B11</f>
        <v>42649</v>
      </c>
      <c r="C11" s="17" t="str">
        <f>Results!C11</f>
        <v>NN</v>
      </c>
      <c r="D11" s="17" t="str">
        <f>Results!D11</f>
        <v>LS4</v>
      </c>
      <c r="E11" s="18">
        <f>Results!E11</f>
        <v>3</v>
      </c>
      <c r="F11" s="22">
        <f>Results!G11</f>
        <v>55.41</v>
      </c>
      <c r="G11" s="23">
        <f>Results!H11</f>
        <v>5186</v>
      </c>
      <c r="H11" s="23">
        <f>Results!I11</f>
        <v>2758</v>
      </c>
      <c r="I11" s="20">
        <f>Results!K11</f>
        <v>7.0497685185185191E-2</v>
      </c>
      <c r="J11" s="18">
        <f>Results!L11</f>
        <v>32.799999999999997</v>
      </c>
      <c r="K11" s="18">
        <f>Results!M11</f>
        <v>28.2</v>
      </c>
      <c r="L11" s="21">
        <f>Results!N11</f>
        <v>0.95</v>
      </c>
      <c r="M11" s="18">
        <f>Results!O11</f>
        <v>31.159999999999997</v>
      </c>
      <c r="N11" s="18">
        <f>Results!P11</f>
        <v>26.79</v>
      </c>
      <c r="O11" s="18">
        <f>Results!Q11</f>
        <v>34.5</v>
      </c>
    </row>
    <row r="12" spans="2:15">
      <c r="B12" s="17">
        <f>Results!B12</f>
        <v>42649</v>
      </c>
      <c r="C12" s="17" t="str">
        <f>Results!C12</f>
        <v>GH</v>
      </c>
      <c r="D12" s="17" t="str">
        <f>Results!D12</f>
        <v>ASW20</v>
      </c>
      <c r="E12" s="18">
        <f>Results!E12</f>
        <v>3</v>
      </c>
      <c r="F12" s="22">
        <f>Results!G12</f>
        <v>62.07</v>
      </c>
      <c r="G12" s="23">
        <f>Results!H12</f>
        <v>5672</v>
      </c>
      <c r="H12" s="23">
        <f>Results!I12</f>
        <v>2545</v>
      </c>
      <c r="I12" s="20">
        <f>Results!K12</f>
        <v>6.7881944444444439E-2</v>
      </c>
      <c r="J12" s="18">
        <f>Results!L12</f>
        <v>38.1</v>
      </c>
      <c r="K12" s="18">
        <f>Results!M12</f>
        <v>33.6</v>
      </c>
      <c r="L12" s="21">
        <f>Results!N12</f>
        <v>0.91300000000000003</v>
      </c>
      <c r="M12" s="18">
        <f>Results!O12</f>
        <v>34.785299999999999</v>
      </c>
      <c r="N12" s="18">
        <f>Results!P12</f>
        <v>30.676800000000004</v>
      </c>
      <c r="O12" s="18">
        <f>Results!Q12</f>
        <v>44.9</v>
      </c>
    </row>
    <row r="13" spans="2:15">
      <c r="B13" s="17">
        <f>Results!B13</f>
        <v>42760</v>
      </c>
      <c r="C13" s="17" t="str">
        <f>Results!C13</f>
        <v>NN</v>
      </c>
      <c r="D13" s="17" t="str">
        <f>Results!D13</f>
        <v>LS4</v>
      </c>
      <c r="E13" s="18" t="str">
        <f>Results!E13</f>
        <v>2-Cndr2</v>
      </c>
      <c r="F13" s="22">
        <f>Results!G13</f>
        <v>46.07</v>
      </c>
      <c r="G13" s="23">
        <f>Results!H13</f>
        <v>4989</v>
      </c>
      <c r="H13" s="23">
        <f>Results!I13</f>
        <v>2593</v>
      </c>
      <c r="I13" s="20">
        <f>Results!K13</f>
        <v>2.7245370370370368E-2</v>
      </c>
      <c r="J13" s="18">
        <f>Results!L13</f>
        <v>71</v>
      </c>
      <c r="K13" s="18">
        <f>Results!M13</f>
        <v>58.6</v>
      </c>
      <c r="L13" s="21">
        <f>Results!N13</f>
        <v>0.95</v>
      </c>
      <c r="M13" s="18">
        <f>Results!O13</f>
        <v>67.45</v>
      </c>
      <c r="N13" s="18">
        <f>Results!P13</f>
        <v>55.67</v>
      </c>
      <c r="O13" s="18">
        <f>Results!Q13</f>
        <v>51</v>
      </c>
    </row>
    <row r="14" spans="2:15">
      <c r="B14" s="17">
        <f>Results!B14</f>
        <v>42762</v>
      </c>
      <c r="C14" s="17" t="str">
        <f>Results!C14</f>
        <v>NN</v>
      </c>
      <c r="D14" s="17" t="str">
        <f>Results!D14</f>
        <v>LS4</v>
      </c>
      <c r="E14" s="18" t="str">
        <f>Results!E14</f>
        <v>3-Cndr2</v>
      </c>
      <c r="F14" s="22">
        <f>Results!G14</f>
        <v>53.81</v>
      </c>
      <c r="G14" s="23">
        <f>Results!H14</f>
        <v>3920</v>
      </c>
      <c r="H14" s="23">
        <f>Results!I14</f>
        <v>2544</v>
      </c>
      <c r="I14" s="20">
        <f>Results!K14</f>
        <v>4.0428240740740744E-2</v>
      </c>
      <c r="J14" s="18">
        <f>Results!L14</f>
        <v>55.45</v>
      </c>
      <c r="K14" s="18">
        <f>Results!M14</f>
        <v>52.3</v>
      </c>
      <c r="L14" s="21">
        <f>Results!N14</f>
        <v>0.95</v>
      </c>
      <c r="M14" s="18">
        <f>Results!O14</f>
        <v>52.677500000000002</v>
      </c>
      <c r="N14" s="18">
        <f>Results!P14</f>
        <v>49.684999999999995</v>
      </c>
      <c r="O14" s="18">
        <f>Results!Q14</f>
        <v>55</v>
      </c>
    </row>
    <row r="15" spans="2:15">
      <c r="B15" s="17">
        <f>Results!B15</f>
        <v>42769</v>
      </c>
      <c r="C15" s="17" t="str">
        <f>Results!C15</f>
        <v>NN</v>
      </c>
      <c r="D15" s="17" t="str">
        <f>Results!D15</f>
        <v>LS4</v>
      </c>
      <c r="E15" s="18" t="str">
        <f>Results!E15</f>
        <v>1-Cndr2</v>
      </c>
      <c r="F15" s="22">
        <f>Results!G15</f>
        <v>36.200000000000003</v>
      </c>
      <c r="G15" s="23">
        <f>Results!H15</f>
        <v>4885</v>
      </c>
      <c r="H15" s="23">
        <f>Results!I15</f>
        <v>2579</v>
      </c>
      <c r="I15" s="20">
        <f>Results!K15</f>
        <v>2.5717592592592594E-2</v>
      </c>
      <c r="J15" s="18">
        <f>Results!L15</f>
        <v>58.7</v>
      </c>
      <c r="K15" s="18">
        <f>Results!M15</f>
        <v>49.3</v>
      </c>
      <c r="L15" s="21">
        <f>Results!N15</f>
        <v>0.95</v>
      </c>
      <c r="M15" s="18">
        <f>Results!O15</f>
        <v>55.765000000000001</v>
      </c>
      <c r="N15" s="18">
        <f>Results!P15</f>
        <v>46.834999999999994</v>
      </c>
      <c r="O15" s="18">
        <f>Results!Q15</f>
        <v>56</v>
      </c>
    </row>
    <row r="16" spans="2:15">
      <c r="B16" s="17">
        <f>Results!B16</f>
        <v>42778</v>
      </c>
      <c r="C16" s="17" t="str">
        <f>Results!C16</f>
        <v>NN</v>
      </c>
      <c r="D16" s="17" t="str">
        <f>Results!D16</f>
        <v>LS4</v>
      </c>
      <c r="E16" s="18" t="str">
        <f>Results!E16</f>
        <v>3-Cndr2</v>
      </c>
      <c r="F16" s="22">
        <f>Results!G16</f>
        <v>55.88</v>
      </c>
      <c r="G16" s="23">
        <f>Results!H16</f>
        <v>5297</v>
      </c>
      <c r="H16" s="23">
        <f>Results!I16</f>
        <v>2541</v>
      </c>
      <c r="I16" s="20">
        <f>Results!K16</f>
        <v>3.9606481481481479E-2</v>
      </c>
      <c r="J16" s="18">
        <f>Results!L16</f>
        <v>58.79</v>
      </c>
      <c r="K16" s="18">
        <f>Results!M16</f>
        <v>52.31</v>
      </c>
      <c r="L16" s="21">
        <f>Results!N16</f>
        <v>0.95</v>
      </c>
      <c r="M16" s="18">
        <f>Results!O16</f>
        <v>55.850499999999997</v>
      </c>
      <c r="N16" s="18">
        <f>Results!P16</f>
        <v>49.694499999999998</v>
      </c>
      <c r="O16" s="18">
        <f>Results!Q16</f>
        <v>55</v>
      </c>
    </row>
    <row r="17" spans="2:15">
      <c r="B17" s="17">
        <f>Results!B17</f>
        <v>42846</v>
      </c>
      <c r="C17" s="17" t="str">
        <f>Results!C17</f>
        <v>GH</v>
      </c>
      <c r="D17" s="17" t="str">
        <f>Results!D17</f>
        <v>ASW20</v>
      </c>
      <c r="E17" s="18">
        <f>Results!E17</f>
        <v>3</v>
      </c>
      <c r="F17" s="22">
        <f>Results!G17</f>
        <v>68.84</v>
      </c>
      <c r="G17" s="23">
        <f>Results!H17</f>
        <v>6238</v>
      </c>
      <c r="H17" s="23">
        <f>Results!I17</f>
        <v>3521</v>
      </c>
      <c r="I17" s="20">
        <f>Results!K17</f>
        <v>4.5833333333333337E-2</v>
      </c>
      <c r="J17" s="18">
        <f>Results!L17</f>
        <v>63</v>
      </c>
      <c r="K17" s="18">
        <f>Results!M17</f>
        <v>57.5</v>
      </c>
      <c r="L17" s="21">
        <f>Results!N17</f>
        <v>0.91800000000000004</v>
      </c>
      <c r="M17" s="18">
        <f>Results!O17</f>
        <v>57.834000000000003</v>
      </c>
      <c r="N17" s="18">
        <f>Results!P17</f>
        <v>52.785000000000004</v>
      </c>
      <c r="O17" s="18">
        <f>Results!Q17</f>
        <v>0</v>
      </c>
    </row>
  </sheetData>
  <sheetCalcPr fullCalcOnLoad="1"/>
  <sheetProtection password="DC61" sheet="1" objects="1" scenarios="1"/>
  <mergeCells count="2">
    <mergeCell ref="J2:O2"/>
    <mergeCell ref="B2:I2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P19"/>
  <sheetViews>
    <sheetView zoomScale="110" workbookViewId="0">
      <selection activeCell="D12" sqref="D12"/>
    </sheetView>
  </sheetViews>
  <sheetFormatPr baseColWidth="10" defaultRowHeight="13"/>
  <cols>
    <col min="1" max="1" width="1.7109375" style="1" customWidth="1"/>
    <col min="2" max="2" width="9.85546875" style="1" customWidth="1"/>
    <col min="3" max="3" width="5.7109375" style="1" customWidth="1"/>
    <col min="4" max="4" width="8.42578125" style="1" customWidth="1"/>
    <col min="5" max="5" width="7.42578125" style="1" customWidth="1"/>
    <col min="6" max="6" width="9" style="1" customWidth="1"/>
    <col min="7" max="7" width="10.7109375" style="1"/>
    <col min="8" max="8" width="7.28515625" style="1" customWidth="1"/>
    <col min="9" max="9" width="7" style="1" customWidth="1"/>
    <col min="10" max="10" width="7.28515625" style="1" customWidth="1"/>
    <col min="11" max="11" width="7.5703125" style="1" customWidth="1"/>
    <col min="12" max="12" width="7.85546875" style="1" customWidth="1"/>
    <col min="13" max="13" width="9.140625" style="1" customWidth="1"/>
    <col min="14" max="14" width="9.7109375" style="1" customWidth="1"/>
    <col min="15" max="15" width="8.140625" style="1" customWidth="1"/>
    <col min="16" max="16" width="9.7109375" style="1" customWidth="1"/>
    <col min="17" max="16384" width="10.7109375" style="1"/>
  </cols>
  <sheetData>
    <row r="1" spans="2:16" ht="14" thickBot="1"/>
    <row r="2" spans="2:16" ht="14">
      <c r="B2" s="44" t="s">
        <v>8</v>
      </c>
      <c r="C2" s="47"/>
      <c r="D2" s="47"/>
      <c r="E2" s="47"/>
      <c r="F2" s="48"/>
      <c r="G2" s="44" t="s">
        <v>6</v>
      </c>
      <c r="H2" s="45"/>
      <c r="I2" s="45"/>
      <c r="J2" s="45"/>
      <c r="K2" s="45"/>
      <c r="L2" s="45"/>
      <c r="M2" s="45"/>
      <c r="N2" s="45"/>
      <c r="O2" s="45"/>
      <c r="P2" s="46"/>
    </row>
    <row r="3" spans="2:16" ht="66" thickBot="1">
      <c r="B3" s="10" t="s">
        <v>66</v>
      </c>
      <c r="C3" s="11" t="s">
        <v>67</v>
      </c>
      <c r="D3" s="11" t="s">
        <v>68</v>
      </c>
      <c r="E3" s="11" t="s">
        <v>69</v>
      </c>
      <c r="F3" s="12" t="s">
        <v>77</v>
      </c>
      <c r="G3" s="10" t="s">
        <v>90</v>
      </c>
      <c r="H3" s="11" t="s">
        <v>46</v>
      </c>
      <c r="I3" s="11" t="s">
        <v>47</v>
      </c>
      <c r="J3" s="11" t="s">
        <v>40</v>
      </c>
      <c r="K3" s="11" t="s">
        <v>41</v>
      </c>
      <c r="L3" s="11" t="s">
        <v>42</v>
      </c>
      <c r="M3" s="11" t="s">
        <v>91</v>
      </c>
      <c r="N3" s="11" t="s">
        <v>92</v>
      </c>
      <c r="O3" s="11" t="s">
        <v>48</v>
      </c>
      <c r="P3" s="12" t="s">
        <v>53</v>
      </c>
    </row>
    <row r="4" spans="2:16">
      <c r="B4" s="31">
        <f>Results!B4</f>
        <v>42610</v>
      </c>
      <c r="C4" s="31" t="str">
        <f>Results!C4</f>
        <v>SN</v>
      </c>
      <c r="D4" s="31" t="str">
        <f>Results!D4</f>
        <v>L33</v>
      </c>
      <c r="E4" s="32">
        <f>Results!E4</f>
        <v>1</v>
      </c>
      <c r="F4" s="36">
        <f>Results!G4</f>
        <v>32.200000000000003</v>
      </c>
      <c r="G4" s="36">
        <f>Results!R4</f>
        <v>2.1</v>
      </c>
      <c r="H4" s="32">
        <f>Results!S4</f>
        <v>43</v>
      </c>
      <c r="I4" s="32">
        <f>Results!T4</f>
        <v>44</v>
      </c>
      <c r="J4" s="32">
        <f>Results!U4</f>
        <v>56</v>
      </c>
      <c r="K4" s="37">
        <f>Results!V4</f>
        <v>5181</v>
      </c>
      <c r="L4" s="37">
        <f>Results!W4</f>
        <v>2477</v>
      </c>
      <c r="M4" s="32">
        <f>Results!X4</f>
        <v>16</v>
      </c>
      <c r="N4" s="32">
        <f>Results!Y4</f>
        <v>8</v>
      </c>
      <c r="O4" s="37">
        <f>K4/N4</f>
        <v>647.625</v>
      </c>
      <c r="P4" s="37">
        <v>155</v>
      </c>
    </row>
    <row r="5" spans="2:16">
      <c r="B5" s="17">
        <f>Results!B5</f>
        <v>42610</v>
      </c>
      <c r="C5" s="17" t="str">
        <f>Results!C5</f>
        <v>SD</v>
      </c>
      <c r="D5" s="17" t="str">
        <f>Results!D5</f>
        <v>ASW28</v>
      </c>
      <c r="E5" s="18">
        <f>Results!E5</f>
        <v>3</v>
      </c>
      <c r="F5" s="22">
        <f>Results!G5</f>
        <v>66.900000000000006</v>
      </c>
      <c r="G5" s="22">
        <f>Results!R5</f>
        <v>2.2000000000000002</v>
      </c>
      <c r="H5" s="18">
        <f>Results!S5</f>
        <v>40</v>
      </c>
      <c r="I5" s="18">
        <f>Results!T5</f>
        <v>50</v>
      </c>
      <c r="J5" s="18">
        <f>Results!U5</f>
        <v>50</v>
      </c>
      <c r="K5" s="23">
        <f>Results!V5</f>
        <v>7042</v>
      </c>
      <c r="L5" s="23">
        <f>Results!W5</f>
        <v>1680</v>
      </c>
      <c r="M5" s="18">
        <f>Results!X5</f>
        <v>19</v>
      </c>
      <c r="N5" s="18">
        <f>Results!Y5</f>
        <v>7</v>
      </c>
      <c r="O5" s="23">
        <f t="shared" ref="O5:O8" si="0">K5/N5</f>
        <v>1006</v>
      </c>
      <c r="P5" s="23">
        <f>L5/M5</f>
        <v>88.421052631578945</v>
      </c>
    </row>
    <row r="6" spans="2:16">
      <c r="B6" s="17">
        <f>Results!B6</f>
        <v>42610</v>
      </c>
      <c r="C6" s="17" t="str">
        <f>Results!C6</f>
        <v>SD</v>
      </c>
      <c r="D6" s="17" t="str">
        <f>Results!D6</f>
        <v>ASW28</v>
      </c>
      <c r="E6" s="18">
        <f>Results!E6</f>
        <v>2</v>
      </c>
      <c r="F6" s="22">
        <f>Results!G6</f>
        <v>39.200000000000003</v>
      </c>
      <c r="G6" s="22">
        <f>Results!R6</f>
        <v>2.4</v>
      </c>
      <c r="H6" s="18">
        <f>Results!S6</f>
        <v>40</v>
      </c>
      <c r="I6" s="18">
        <f>Results!T6</f>
        <v>50</v>
      </c>
      <c r="J6" s="18">
        <f>Results!U6</f>
        <v>50</v>
      </c>
      <c r="K6" s="23">
        <f>Results!V6</f>
        <v>3081</v>
      </c>
      <c r="L6" s="23">
        <f>Results!W6</f>
        <v>1680</v>
      </c>
      <c r="M6" s="18">
        <f>Results!X6</f>
        <v>19</v>
      </c>
      <c r="N6" s="18">
        <f>Results!Y6</f>
        <v>6</v>
      </c>
      <c r="O6" s="23">
        <f t="shared" si="0"/>
        <v>513.5</v>
      </c>
      <c r="P6" s="23">
        <f>L6/M6</f>
        <v>88.421052631578945</v>
      </c>
    </row>
    <row r="7" spans="2:16">
      <c r="B7" s="17">
        <f>Results!B7</f>
        <v>42610</v>
      </c>
      <c r="C7" s="17" t="str">
        <f>Results!C7</f>
        <v>GH</v>
      </c>
      <c r="D7" s="17" t="str">
        <f>Results!D7</f>
        <v>ASW20</v>
      </c>
      <c r="E7" s="18">
        <f>Results!E7</f>
        <v>3</v>
      </c>
      <c r="F7" s="22">
        <f>Results!G7</f>
        <v>62.2</v>
      </c>
      <c r="G7" s="22">
        <f>Results!R7</f>
        <v>2.1</v>
      </c>
      <c r="H7" s="18">
        <f>Results!S7</f>
        <v>36</v>
      </c>
      <c r="I7" s="18">
        <f>Results!T7</f>
        <v>36</v>
      </c>
      <c r="J7" s="18">
        <f>Results!U7</f>
        <v>64</v>
      </c>
      <c r="K7" s="23">
        <f>Results!V7</f>
        <v>6227</v>
      </c>
      <c r="L7" s="23">
        <f>Results!W7</f>
        <v>1857</v>
      </c>
      <c r="M7" s="18">
        <f>Results!X7</f>
        <v>17</v>
      </c>
      <c r="N7" s="18">
        <f>Results!Y7</f>
        <v>7</v>
      </c>
      <c r="O7" s="23">
        <f t="shared" si="0"/>
        <v>889.57142857142856</v>
      </c>
      <c r="P7" s="23">
        <f t="shared" ref="P7:P8" si="1">L7/M7</f>
        <v>109.23529411764706</v>
      </c>
    </row>
    <row r="8" spans="2:16">
      <c r="B8" s="17">
        <f>Results!B8</f>
        <v>42610</v>
      </c>
      <c r="C8" s="17" t="str">
        <f>Results!C8</f>
        <v>GH</v>
      </c>
      <c r="D8" s="17" t="str">
        <f>Results!D8</f>
        <v>ASW20</v>
      </c>
      <c r="E8" s="18">
        <f>Results!E8</f>
        <v>2</v>
      </c>
      <c r="F8" s="22">
        <f>Results!G8</f>
        <v>43.4</v>
      </c>
      <c r="G8" s="22">
        <f>Results!R8</f>
        <v>3</v>
      </c>
      <c r="H8" s="18">
        <f>Results!S8</f>
        <v>36</v>
      </c>
      <c r="I8" s="18">
        <f>Results!T8</f>
        <v>36</v>
      </c>
      <c r="J8" s="18">
        <f>Results!U8</f>
        <v>64</v>
      </c>
      <c r="K8" s="23">
        <f>Results!V8</f>
        <v>3858</v>
      </c>
      <c r="L8" s="23">
        <f>Results!W8</f>
        <v>1857</v>
      </c>
      <c r="M8" s="18">
        <f>Results!X8</f>
        <v>17</v>
      </c>
      <c r="N8" s="18">
        <f>Results!Y8</f>
        <v>4</v>
      </c>
      <c r="O8" s="23">
        <f t="shared" si="0"/>
        <v>964.5</v>
      </c>
      <c r="P8" s="23">
        <f t="shared" si="1"/>
        <v>109.23529411764706</v>
      </c>
    </row>
    <row r="9" spans="2:16">
      <c r="B9" s="17">
        <f>Results!B9</f>
        <v>42646</v>
      </c>
      <c r="C9" s="17" t="str">
        <f>Results!C9</f>
        <v>NN</v>
      </c>
      <c r="D9" s="17" t="str">
        <f>Results!D9</f>
        <v>LS4</v>
      </c>
      <c r="E9" s="18" t="str">
        <f>Results!E9</f>
        <v>205km</v>
      </c>
      <c r="F9" s="22">
        <f>Results!G9</f>
        <v>127.65</v>
      </c>
      <c r="G9" s="22">
        <f>Results!R9</f>
        <v>2.8</v>
      </c>
      <c r="H9" s="18">
        <f>Results!S9</f>
        <v>37</v>
      </c>
      <c r="I9" s="18">
        <f>Results!T9</f>
        <v>39</v>
      </c>
      <c r="J9" s="18">
        <f>Results!U9</f>
        <v>58</v>
      </c>
      <c r="K9" s="23">
        <f>Results!V9</f>
        <v>25919</v>
      </c>
      <c r="L9" s="23">
        <f>Results!W9</f>
        <v>8665</v>
      </c>
      <c r="M9" s="18">
        <f>Results!X9</f>
        <v>34</v>
      </c>
      <c r="N9" s="18">
        <f>Results!Y9</f>
        <v>28</v>
      </c>
      <c r="O9" s="23">
        <v>541</v>
      </c>
      <c r="P9" s="23">
        <v>280</v>
      </c>
    </row>
    <row r="10" spans="2:16">
      <c r="B10" s="17">
        <f>Results!B10</f>
        <v>42646</v>
      </c>
      <c r="C10" s="17" t="str">
        <f>Results!C10</f>
        <v>SD</v>
      </c>
      <c r="D10" s="17" t="str">
        <f>Results!D10</f>
        <v>ASW28</v>
      </c>
      <c r="E10" s="18" t="str">
        <f>Results!E10</f>
        <v>119km</v>
      </c>
      <c r="F10" s="22">
        <f>Results!G10</f>
        <v>73.98</v>
      </c>
      <c r="G10" s="22">
        <f>Results!R10</f>
        <v>3.4</v>
      </c>
      <c r="H10" s="18">
        <f>Results!S10</f>
        <v>31</v>
      </c>
      <c r="I10" s="18">
        <f>Results!T10</f>
        <v>51</v>
      </c>
      <c r="J10" s="18">
        <f>Results!U10</f>
        <v>49</v>
      </c>
      <c r="K10" s="23">
        <f>Results!V10</f>
        <v>10292</v>
      </c>
      <c r="L10" s="23">
        <f>Results!W10</f>
        <v>643</v>
      </c>
      <c r="M10" s="18">
        <f>Results!X10</f>
        <v>14</v>
      </c>
      <c r="N10" s="18">
        <f>Results!Y10</f>
        <v>11</v>
      </c>
      <c r="O10" s="23">
        <v>735</v>
      </c>
      <c r="P10" s="23">
        <v>46</v>
      </c>
    </row>
    <row r="11" spans="2:16">
      <c r="B11" s="17">
        <f>Results!B11</f>
        <v>42649</v>
      </c>
      <c r="C11" s="17" t="str">
        <f>Results!C11</f>
        <v>NN</v>
      </c>
      <c r="D11" s="17" t="str">
        <f>Results!D11</f>
        <v>LS4</v>
      </c>
      <c r="E11" s="18">
        <f>Results!E11</f>
        <v>3</v>
      </c>
      <c r="F11" s="22">
        <f>Results!G11</f>
        <v>55.41</v>
      </c>
      <c r="G11" s="22">
        <f>Results!R11</f>
        <v>1.4</v>
      </c>
      <c r="H11" s="18">
        <f>Results!S11</f>
        <v>44</v>
      </c>
      <c r="I11" s="18">
        <f>Results!T11</f>
        <v>51</v>
      </c>
      <c r="J11" s="18">
        <f>Results!U11</f>
        <v>49</v>
      </c>
      <c r="K11" s="23">
        <f>Results!V11</f>
        <v>16017</v>
      </c>
      <c r="L11" s="23">
        <f>Results!W11</f>
        <v>7927</v>
      </c>
      <c r="M11" s="18">
        <f>Results!X11</f>
        <v>26</v>
      </c>
      <c r="N11" s="18">
        <f>Results!Y11</f>
        <v>18</v>
      </c>
      <c r="O11" s="23">
        <v>641</v>
      </c>
      <c r="P11" s="23">
        <v>317</v>
      </c>
    </row>
    <row r="12" spans="2:16">
      <c r="B12" s="17">
        <f>Results!B12</f>
        <v>42649</v>
      </c>
      <c r="C12" s="17" t="str">
        <f>Results!C12</f>
        <v>GH</v>
      </c>
      <c r="D12" s="17" t="str">
        <f>Results!D12</f>
        <v>ASW20</v>
      </c>
      <c r="E12" s="18">
        <f>Results!E12</f>
        <v>3</v>
      </c>
      <c r="F12" s="22">
        <f>Results!G12</f>
        <v>62.07</v>
      </c>
      <c r="G12" s="22">
        <f>Results!R12</f>
        <v>2.2999999999999998</v>
      </c>
      <c r="H12" s="18">
        <f>Results!S12</f>
        <v>37</v>
      </c>
      <c r="I12" s="18">
        <f>Results!T12</f>
        <v>52</v>
      </c>
      <c r="J12" s="18">
        <f>Results!U12</f>
        <v>48</v>
      </c>
      <c r="K12" s="23">
        <f>Results!V12</f>
        <v>11880</v>
      </c>
      <c r="L12" s="23">
        <f>Results!W12</f>
        <v>2221</v>
      </c>
      <c r="M12" s="18">
        <f>Results!X12</f>
        <v>12</v>
      </c>
      <c r="N12" s="18">
        <f>Results!Y12</f>
        <v>10</v>
      </c>
      <c r="O12" s="23">
        <f t="shared" ref="O12:O17" si="2">K12/M12</f>
        <v>990</v>
      </c>
      <c r="P12" s="23">
        <f t="shared" ref="P12:P17" si="3">L12/M12</f>
        <v>185.08333333333334</v>
      </c>
    </row>
    <row r="13" spans="2:16">
      <c r="B13" s="17">
        <f>Results!B13</f>
        <v>42760</v>
      </c>
      <c r="C13" s="17" t="str">
        <f>Results!C13</f>
        <v>NN</v>
      </c>
      <c r="D13" s="17" t="str">
        <f>Results!D13</f>
        <v>LS4</v>
      </c>
      <c r="E13" s="18" t="str">
        <f>Results!E13</f>
        <v>2-Cndr2</v>
      </c>
      <c r="F13" s="22">
        <f>Results!G13</f>
        <v>46.07</v>
      </c>
      <c r="G13" s="22">
        <f>Results!R13</f>
        <v>3.2</v>
      </c>
      <c r="H13" s="18">
        <f>Results!S13</f>
        <v>34</v>
      </c>
      <c r="I13" s="18">
        <f>Results!T13</f>
        <v>0</v>
      </c>
      <c r="J13" s="18">
        <f>Results!U13</f>
        <v>100</v>
      </c>
      <c r="K13" s="23">
        <f>Results!V13</f>
        <v>8648</v>
      </c>
      <c r="L13" s="23">
        <f>Results!W13</f>
        <v>1873</v>
      </c>
      <c r="M13" s="18">
        <f>Results!X13</f>
        <v>9</v>
      </c>
      <c r="N13" s="18">
        <f>Results!Y13</f>
        <v>5</v>
      </c>
      <c r="O13" s="23">
        <f t="shared" si="2"/>
        <v>960.88888888888891</v>
      </c>
      <c r="P13" s="23">
        <f t="shared" si="3"/>
        <v>208.11111111111111</v>
      </c>
    </row>
    <row r="14" spans="2:16">
      <c r="B14" s="17">
        <f>Results!B14</f>
        <v>42762</v>
      </c>
      <c r="C14" s="17" t="str">
        <f>Results!C14</f>
        <v>NN</v>
      </c>
      <c r="D14" s="17" t="str">
        <f>Results!D14</f>
        <v>LS4</v>
      </c>
      <c r="E14" s="18" t="str">
        <f>Results!E14</f>
        <v>3-Cndr2</v>
      </c>
      <c r="F14" s="22">
        <f>Results!G14</f>
        <v>53.81</v>
      </c>
      <c r="G14" s="22">
        <f>Results!R14</f>
        <v>3.9</v>
      </c>
      <c r="H14" s="18">
        <f>Results!S14</f>
        <v>41</v>
      </c>
      <c r="I14" s="18">
        <f>Results!T14</f>
        <v>67</v>
      </c>
      <c r="J14" s="18">
        <f>Results!U14</f>
        <v>33</v>
      </c>
      <c r="K14" s="23">
        <f>Results!V14</f>
        <v>12867</v>
      </c>
      <c r="L14" s="23">
        <f>Results!W14</f>
        <v>3114</v>
      </c>
      <c r="M14" s="18">
        <f>Results!X14</f>
        <v>12</v>
      </c>
      <c r="N14" s="18">
        <f>Results!Y14</f>
        <v>10</v>
      </c>
      <c r="O14" s="23">
        <f t="shared" si="2"/>
        <v>1072.25</v>
      </c>
      <c r="P14" s="23">
        <f t="shared" si="3"/>
        <v>259.5</v>
      </c>
    </row>
    <row r="15" spans="2:16">
      <c r="B15" s="17">
        <f>Results!B15</f>
        <v>42769</v>
      </c>
      <c r="C15" s="17" t="str">
        <f>Results!C15</f>
        <v>NN</v>
      </c>
      <c r="D15" s="17" t="str">
        <f>Results!D15</f>
        <v>LS4</v>
      </c>
      <c r="E15" s="18" t="str">
        <f>Results!E15</f>
        <v>1-Cndr2</v>
      </c>
      <c r="F15" s="22">
        <f>Results!G15</f>
        <v>36.200000000000003</v>
      </c>
      <c r="G15" s="22">
        <f>Results!R15</f>
        <v>4</v>
      </c>
      <c r="H15" s="18">
        <f>Results!S15</f>
        <v>39</v>
      </c>
      <c r="I15" s="18">
        <f>Results!T15</f>
        <v>71</v>
      </c>
      <c r="J15" s="18">
        <f>Results!U15</f>
        <v>29</v>
      </c>
      <c r="K15" s="23">
        <f>Results!V15</f>
        <v>9610</v>
      </c>
      <c r="L15" s="23">
        <f>Results!W15</f>
        <v>1322</v>
      </c>
      <c r="M15" s="18">
        <f>Results!X15</f>
        <v>8</v>
      </c>
      <c r="N15" s="18">
        <f>Results!Y15</f>
        <v>7</v>
      </c>
      <c r="O15" s="23">
        <f t="shared" si="2"/>
        <v>1201.25</v>
      </c>
      <c r="P15" s="23">
        <f t="shared" si="3"/>
        <v>165.25</v>
      </c>
    </row>
    <row r="16" spans="2:16">
      <c r="B16" s="17">
        <f>Results!B16</f>
        <v>42778</v>
      </c>
      <c r="C16" s="17" t="str">
        <f>Results!C16</f>
        <v>NN</v>
      </c>
      <c r="D16" s="17" t="str">
        <f>Results!D16</f>
        <v>LS4</v>
      </c>
      <c r="E16" s="18" t="str">
        <f>Results!E16</f>
        <v>3-Cndr2</v>
      </c>
      <c r="F16" s="22">
        <f>Results!G16</f>
        <v>55.88</v>
      </c>
      <c r="G16" s="22">
        <f>Results!R16</f>
        <v>3.9</v>
      </c>
      <c r="H16" s="18">
        <f>Results!S16</f>
        <v>36</v>
      </c>
      <c r="I16" s="18">
        <f>Results!T16</f>
        <v>76</v>
      </c>
      <c r="J16" s="18">
        <f>Results!U16</f>
        <v>24</v>
      </c>
      <c r="K16" s="23">
        <f>Results!V16</f>
        <v>11171</v>
      </c>
      <c r="L16" s="23">
        <f>Results!W16</f>
        <v>1739</v>
      </c>
      <c r="M16" s="18">
        <f>Results!X16</f>
        <v>8</v>
      </c>
      <c r="N16" s="18">
        <f>Results!Y16</f>
        <v>7</v>
      </c>
      <c r="O16" s="23">
        <f t="shared" si="2"/>
        <v>1396.375</v>
      </c>
      <c r="P16" s="23">
        <f t="shared" si="3"/>
        <v>217.375</v>
      </c>
    </row>
    <row r="17" spans="2:16">
      <c r="B17" s="17">
        <f>Results!B17</f>
        <v>42846</v>
      </c>
      <c r="C17" s="17" t="str">
        <f>Results!C17</f>
        <v>GH</v>
      </c>
      <c r="D17" s="17" t="str">
        <f>Results!D17</f>
        <v>ASW20</v>
      </c>
      <c r="E17" s="18">
        <f>Results!E17</f>
        <v>3</v>
      </c>
      <c r="F17" s="22">
        <f>Results!G17</f>
        <v>68.84</v>
      </c>
      <c r="G17" s="22">
        <f>Results!R17</f>
        <v>4.5999999999999996</v>
      </c>
      <c r="H17" s="18">
        <f>Results!S17</f>
        <v>25</v>
      </c>
      <c r="I17" s="18">
        <f>Results!T17</f>
        <v>0</v>
      </c>
      <c r="J17" s="18">
        <f>Results!U17</f>
        <v>25</v>
      </c>
      <c r="K17" s="23">
        <f>Results!V17</f>
        <v>7496</v>
      </c>
      <c r="L17" s="23">
        <f>Results!W17</f>
        <v>2717</v>
      </c>
      <c r="M17" s="18">
        <f>Results!X17</f>
        <v>5</v>
      </c>
      <c r="N17" s="18">
        <f>Results!Y17</f>
        <v>3</v>
      </c>
      <c r="O17" s="23">
        <f t="shared" si="2"/>
        <v>1499.2</v>
      </c>
      <c r="P17" s="23">
        <f t="shared" si="3"/>
        <v>543.4</v>
      </c>
    </row>
    <row r="19" spans="2:16" ht="15" customHeight="1"/>
  </sheetData>
  <sheetCalcPr fullCalcOnLoad="1"/>
  <sheetProtection password="DC61" sheet="1" objects="1" scenarios="1"/>
  <mergeCells count="2">
    <mergeCell ref="G2:P2"/>
    <mergeCell ref="B2:F2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O19"/>
  <sheetViews>
    <sheetView zoomScale="110" workbookViewId="0">
      <selection activeCell="D14" sqref="D14"/>
    </sheetView>
  </sheetViews>
  <sheetFormatPr baseColWidth="10" defaultRowHeight="13"/>
  <cols>
    <col min="1" max="1" width="2.42578125" style="1" customWidth="1"/>
    <col min="2" max="2" width="9.85546875" style="1" customWidth="1"/>
    <col min="3" max="3" width="6.140625" style="1" customWidth="1"/>
    <col min="4" max="4" width="8.5703125" style="1" customWidth="1"/>
    <col min="5" max="5" width="8.28515625" style="1" customWidth="1"/>
    <col min="6" max="6" width="9.42578125" style="1" customWidth="1"/>
    <col min="7" max="7" width="7.5703125" style="1" customWidth="1"/>
    <col min="8" max="8" width="7.42578125" style="1" customWidth="1"/>
    <col min="9" max="9" width="6.85546875" style="1" customWidth="1"/>
    <col min="10" max="10" width="9.42578125" style="1" customWidth="1"/>
    <col min="11" max="11" width="8.85546875" style="1" customWidth="1"/>
    <col min="12" max="12" width="10.140625" style="1" customWidth="1"/>
    <col min="13" max="13" width="8.7109375" style="1" customWidth="1"/>
    <col min="14" max="14" width="8" style="1" customWidth="1"/>
    <col min="15" max="15" width="7.28515625" style="1" customWidth="1"/>
    <col min="16" max="16384" width="10.7109375" style="1"/>
  </cols>
  <sheetData>
    <row r="1" spans="2:15" ht="14" thickBot="1"/>
    <row r="2" spans="2:15" ht="14">
      <c r="B2" s="44" t="s">
        <v>8</v>
      </c>
      <c r="C2" s="47"/>
      <c r="D2" s="47"/>
      <c r="E2" s="47"/>
      <c r="F2" s="47"/>
      <c r="G2" s="47"/>
      <c r="H2" s="47"/>
      <c r="I2" s="47"/>
      <c r="J2" s="48"/>
      <c r="K2" s="44" t="s">
        <v>27</v>
      </c>
      <c r="L2" s="46"/>
      <c r="M2" s="44" t="s">
        <v>23</v>
      </c>
      <c r="N2" s="45"/>
      <c r="O2" s="46"/>
    </row>
    <row r="3" spans="2:15" ht="40" thickBot="1">
      <c r="B3" s="10" t="s">
        <v>66</v>
      </c>
      <c r="C3" s="11" t="s">
        <v>67</v>
      </c>
      <c r="D3" s="11" t="s">
        <v>68</v>
      </c>
      <c r="E3" s="11" t="s">
        <v>69</v>
      </c>
      <c r="F3" s="11" t="s">
        <v>77</v>
      </c>
      <c r="G3" s="11" t="s">
        <v>44</v>
      </c>
      <c r="H3" s="11" t="s">
        <v>45</v>
      </c>
      <c r="I3" s="11" t="s">
        <v>54</v>
      </c>
      <c r="J3" s="12" t="s">
        <v>64</v>
      </c>
      <c r="K3" s="10" t="s">
        <v>3</v>
      </c>
      <c r="L3" s="12" t="s">
        <v>4</v>
      </c>
      <c r="M3" s="13" t="s">
        <v>25</v>
      </c>
      <c r="N3" s="14" t="s">
        <v>26</v>
      </c>
      <c r="O3" s="15" t="s">
        <v>24</v>
      </c>
    </row>
    <row r="4" spans="2:15">
      <c r="B4" s="31">
        <f>Results!B4</f>
        <v>42610</v>
      </c>
      <c r="C4" s="31" t="str">
        <f>Results!C4</f>
        <v>SN</v>
      </c>
      <c r="D4" s="31" t="str">
        <f>Results!D4</f>
        <v>L33</v>
      </c>
      <c r="E4" s="39">
        <f>Results!E4</f>
        <v>1</v>
      </c>
      <c r="F4" s="36">
        <f>Results!G4</f>
        <v>32.200000000000003</v>
      </c>
      <c r="G4" s="37">
        <f>Results!H4</f>
        <v>4470</v>
      </c>
      <c r="H4" s="37">
        <f>Results!I4</f>
        <v>3033</v>
      </c>
      <c r="I4" s="32">
        <f>Results!J4</f>
        <v>118.31315240083509</v>
      </c>
      <c r="J4" s="34">
        <f>Results!K4</f>
        <v>4.0972222222222222E-2</v>
      </c>
      <c r="K4" s="36">
        <f>Results!AB4</f>
        <v>5.2</v>
      </c>
      <c r="L4" s="32">
        <f>Results!AC4</f>
        <v>26</v>
      </c>
      <c r="M4" s="36">
        <f>Results!AD4</f>
        <v>8.1999999999999993</v>
      </c>
      <c r="N4" s="32">
        <f>Results!AE4</f>
        <v>50</v>
      </c>
      <c r="O4" s="32">
        <f>Results!AF4</f>
        <v>29</v>
      </c>
    </row>
    <row r="5" spans="2:15">
      <c r="B5" s="17">
        <f>Results!B5</f>
        <v>42610</v>
      </c>
      <c r="C5" s="17" t="str">
        <f>Results!C5</f>
        <v>SD</v>
      </c>
      <c r="D5" s="17" t="str">
        <f>Results!D5</f>
        <v>ASW28</v>
      </c>
      <c r="E5" s="38">
        <f>Results!E5</f>
        <v>3</v>
      </c>
      <c r="F5" s="22">
        <f>Results!G5</f>
        <v>66.900000000000006</v>
      </c>
      <c r="G5" s="23">
        <f>Results!H5</f>
        <v>4368</v>
      </c>
      <c r="H5" s="23">
        <f>Results!I5</f>
        <v>2623</v>
      </c>
      <c r="I5" s="18">
        <f>Results!J5</f>
        <v>202.4252148997135</v>
      </c>
      <c r="J5" s="20">
        <f>Results!K5</f>
        <v>6.0787037037037035E-2</v>
      </c>
      <c r="K5" s="22">
        <f>Results!AB5</f>
        <v>7.1</v>
      </c>
      <c r="L5" s="18">
        <f>Results!AC5</f>
        <v>43</v>
      </c>
      <c r="M5" s="22">
        <f>Results!AD5</f>
        <v>17.7</v>
      </c>
      <c r="N5" s="18">
        <f>Results!AE5</f>
        <v>78</v>
      </c>
      <c r="O5" s="18">
        <f>Results!AF5</f>
        <v>34</v>
      </c>
    </row>
    <row r="6" spans="2:15">
      <c r="B6" s="17">
        <f>Results!B6</f>
        <v>42610</v>
      </c>
      <c r="C6" s="17" t="str">
        <f>Results!C6</f>
        <v>SD</v>
      </c>
      <c r="D6" s="17" t="str">
        <f>Results!D6</f>
        <v>ASW28</v>
      </c>
      <c r="E6" s="38">
        <f>Results!E6</f>
        <v>2</v>
      </c>
      <c r="F6" s="22">
        <f>Results!G6</f>
        <v>39.200000000000003</v>
      </c>
      <c r="G6" s="23">
        <f>Results!H6</f>
        <v>4936</v>
      </c>
      <c r="H6" s="23">
        <f>Results!I6</f>
        <v>2573</v>
      </c>
      <c r="I6" s="18">
        <f>Results!J6</f>
        <v>87.590351248413043</v>
      </c>
      <c r="J6" s="20">
        <f>Results!K6</f>
        <v>3.2175925925925927E-2</v>
      </c>
      <c r="K6" s="22">
        <f>Results!AB6</f>
        <v>6</v>
      </c>
      <c r="L6" s="18">
        <f>Results!AC6</f>
        <v>35</v>
      </c>
      <c r="M6" s="22">
        <f>Results!AD6</f>
        <v>8.3000000000000007</v>
      </c>
      <c r="N6" s="18">
        <f>Results!AE6</f>
        <v>70</v>
      </c>
      <c r="O6" s="18">
        <f>Results!AF6</f>
        <v>30</v>
      </c>
    </row>
    <row r="7" spans="2:15">
      <c r="B7" s="17">
        <f>Results!B7</f>
        <v>42610</v>
      </c>
      <c r="C7" s="17" t="str">
        <f>Results!C7</f>
        <v>GH</v>
      </c>
      <c r="D7" s="17" t="str">
        <f>Results!D7</f>
        <v>ASW20</v>
      </c>
      <c r="E7" s="38">
        <f>Results!E7</f>
        <v>3</v>
      </c>
      <c r="F7" s="22">
        <f>Results!G7</f>
        <v>62.2</v>
      </c>
      <c r="G7" s="23">
        <f>Results!H7</f>
        <v>5411</v>
      </c>
      <c r="H7" s="23">
        <f>Results!I7</f>
        <v>3141</v>
      </c>
      <c r="I7" s="18">
        <f>Results!J7</f>
        <v>144.67665198237884</v>
      </c>
      <c r="J7" s="20">
        <f>Results!K7</f>
        <v>6.3888888888888884E-2</v>
      </c>
      <c r="K7" s="22">
        <f>Results!AB7</f>
        <v>7.9</v>
      </c>
      <c r="L7" s="18">
        <f>Results!AC7</f>
        <v>47</v>
      </c>
      <c r="M7" s="22">
        <f>Results!AD7</f>
        <v>14.9</v>
      </c>
      <c r="N7" s="18">
        <f>Results!AE7</f>
        <v>77</v>
      </c>
      <c r="O7" s="18">
        <f>Results!AF7</f>
        <v>40</v>
      </c>
    </row>
    <row r="8" spans="2:15">
      <c r="B8" s="17">
        <f>Results!B8</f>
        <v>42610</v>
      </c>
      <c r="C8" s="17" t="str">
        <f>Results!C8</f>
        <v>GH</v>
      </c>
      <c r="D8" s="17" t="str">
        <f>Results!D8</f>
        <v>ASW20</v>
      </c>
      <c r="E8" s="38">
        <f>Results!E8</f>
        <v>2</v>
      </c>
      <c r="F8" s="22">
        <f>Results!G8</f>
        <v>43.4</v>
      </c>
      <c r="G8" s="23">
        <f>Results!H8</f>
        <v>4830</v>
      </c>
      <c r="H8" s="23">
        <f>Results!I8</f>
        <v>2599</v>
      </c>
      <c r="I8" s="18">
        <f>Results!J8</f>
        <v>102.71268489466607</v>
      </c>
      <c r="J8" s="20">
        <f>Results!K8</f>
        <v>3.8078703703703705E-2</v>
      </c>
      <c r="K8" s="22">
        <f>Results!AB8</f>
        <v>11.3</v>
      </c>
      <c r="L8" s="18">
        <f>Results!AC8</f>
        <v>52</v>
      </c>
      <c r="M8" s="22">
        <f>Results!AD8</f>
        <v>24.6</v>
      </c>
      <c r="N8" s="18">
        <f>Results!AE8</f>
        <v>69</v>
      </c>
      <c r="O8" s="18">
        <f>Results!AF8</f>
        <v>45</v>
      </c>
    </row>
    <row r="9" spans="2:15">
      <c r="B9" s="17">
        <f>Results!B9</f>
        <v>42646</v>
      </c>
      <c r="C9" s="17" t="str">
        <f>Results!C9</f>
        <v>NN</v>
      </c>
      <c r="D9" s="17" t="str">
        <f>Results!D9</f>
        <v>LS4</v>
      </c>
      <c r="E9" s="38" t="str">
        <f>Results!E9</f>
        <v>205km</v>
      </c>
      <c r="F9" s="22">
        <f>Results!G9</f>
        <v>127.65</v>
      </c>
      <c r="G9" s="23">
        <f>Results!H9</f>
        <v>5188</v>
      </c>
      <c r="H9" s="23">
        <f>Results!I9</f>
        <v>2881</v>
      </c>
      <c r="I9" s="18">
        <f>Results!J9</f>
        <v>292.15084525357605</v>
      </c>
      <c r="J9" s="20">
        <f>Results!K9</f>
        <v>0.11827546296296297</v>
      </c>
      <c r="K9" s="22">
        <f>Results!AB9</f>
        <v>4.5</v>
      </c>
      <c r="L9" s="18">
        <f>Results!AC9</f>
        <v>38</v>
      </c>
      <c r="M9" s="22">
        <f>Results!AD9</f>
        <v>10</v>
      </c>
      <c r="N9" s="18">
        <f>Results!AE9</f>
        <v>51</v>
      </c>
      <c r="O9" s="18">
        <f>Results!AF9</f>
        <v>28</v>
      </c>
    </row>
    <row r="10" spans="2:15">
      <c r="B10" s="17">
        <f>Results!B10</f>
        <v>42646</v>
      </c>
      <c r="C10" s="17" t="str">
        <f>Results!C10</f>
        <v>SD</v>
      </c>
      <c r="D10" s="17" t="str">
        <f>Results!D10</f>
        <v>ASW28</v>
      </c>
      <c r="E10" s="38" t="str">
        <f>Results!E10</f>
        <v>119km</v>
      </c>
      <c r="F10" s="22">
        <f>Results!G10</f>
        <v>73.98</v>
      </c>
      <c r="G10" s="23">
        <f>Results!H10</f>
        <v>4419</v>
      </c>
      <c r="H10" s="23">
        <f>Results!I10</f>
        <v>3300</v>
      </c>
      <c r="I10" s="18">
        <f>Results!J10</f>
        <v>349.0745308310992</v>
      </c>
      <c r="J10" s="20">
        <f>Results!K10</f>
        <v>6.25E-2</v>
      </c>
      <c r="K10" s="22">
        <f>Results!AB10</f>
        <v>4.7</v>
      </c>
      <c r="L10" s="18">
        <f>Results!AC10</f>
        <v>51</v>
      </c>
      <c r="M10" s="22">
        <f>Results!AD10</f>
        <v>14.6</v>
      </c>
      <c r="N10" s="18">
        <f>Results!AE10</f>
        <v>77</v>
      </c>
      <c r="O10" s="18">
        <f>Results!AF10</f>
        <v>35</v>
      </c>
    </row>
    <row r="11" spans="2:15">
      <c r="B11" s="17">
        <f>Results!B11</f>
        <v>42649</v>
      </c>
      <c r="C11" s="17" t="str">
        <f>Results!C11</f>
        <v>NN</v>
      </c>
      <c r="D11" s="17" t="str">
        <f>Results!D11</f>
        <v>LS4</v>
      </c>
      <c r="E11" s="38">
        <f>Results!E11</f>
        <v>3</v>
      </c>
      <c r="F11" s="22">
        <f>Results!G11</f>
        <v>55.41</v>
      </c>
      <c r="G11" s="23">
        <f>Results!H11</f>
        <v>5186</v>
      </c>
      <c r="H11" s="23">
        <f>Results!I11</f>
        <v>2758</v>
      </c>
      <c r="I11" s="18">
        <f>Results!J11</f>
        <v>120.49621087314662</v>
      </c>
      <c r="J11" s="20">
        <f>Results!K11</f>
        <v>7.0497685185185191E-2</v>
      </c>
      <c r="K11" s="22">
        <f>Results!AB11</f>
        <v>3.2</v>
      </c>
      <c r="L11" s="18">
        <f>Results!AC11</f>
        <v>37</v>
      </c>
      <c r="M11" s="22">
        <f>Results!AD11</f>
        <v>12.3</v>
      </c>
      <c r="N11" s="18">
        <f>Results!AE11</f>
        <v>66</v>
      </c>
      <c r="O11" s="18">
        <f>Results!AF11</f>
        <v>30</v>
      </c>
    </row>
    <row r="12" spans="2:15">
      <c r="B12" s="17">
        <f>Results!B12</f>
        <v>42649</v>
      </c>
      <c r="C12" s="17" t="str">
        <f>Results!C12</f>
        <v>GH</v>
      </c>
      <c r="D12" s="17" t="str">
        <f>Results!D12</f>
        <v>ASW20</v>
      </c>
      <c r="E12" s="38">
        <f>Results!E12</f>
        <v>3</v>
      </c>
      <c r="F12" s="22">
        <f>Results!G12</f>
        <v>62.07</v>
      </c>
      <c r="G12" s="23">
        <f>Results!H12</f>
        <v>5672</v>
      </c>
      <c r="H12" s="23">
        <f>Results!I12</f>
        <v>2545</v>
      </c>
      <c r="I12" s="18">
        <f>Results!J12</f>
        <v>104.80639590661976</v>
      </c>
      <c r="J12" s="20">
        <f>Results!K12</f>
        <v>6.7881944444444439E-2</v>
      </c>
      <c r="K12" s="22">
        <f>Results!AB12</f>
        <v>6.8</v>
      </c>
      <c r="L12" s="18">
        <f>Results!AC12</f>
        <v>37</v>
      </c>
      <c r="M12" s="22">
        <f>Results!AD12</f>
        <v>12.4</v>
      </c>
      <c r="N12" s="18">
        <f>Results!AE12</f>
        <v>62</v>
      </c>
      <c r="O12" s="18">
        <f>Results!AF12</f>
        <v>31</v>
      </c>
    </row>
    <row r="13" spans="2:15">
      <c r="B13" s="17">
        <f>Results!B13</f>
        <v>42760</v>
      </c>
      <c r="C13" s="17" t="str">
        <f>Results!C13</f>
        <v>NN</v>
      </c>
      <c r="D13" s="17" t="str">
        <f>Results!D13</f>
        <v>LS4</v>
      </c>
      <c r="E13" s="38" t="str">
        <f>Results!E13</f>
        <v>2-Cndr2</v>
      </c>
      <c r="F13" s="22">
        <f>Results!G13</f>
        <v>46.07</v>
      </c>
      <c r="G13" s="23">
        <f>Results!H13</f>
        <v>4989</v>
      </c>
      <c r="H13" s="23">
        <f>Results!I13</f>
        <v>2593</v>
      </c>
      <c r="I13" s="18">
        <f>Results!J13</f>
        <v>101.52320534223706</v>
      </c>
      <c r="J13" s="20">
        <f>Results!K13</f>
        <v>2.7245370370370368E-2</v>
      </c>
      <c r="K13" s="22">
        <f>Results!AB13</f>
        <v>6.7</v>
      </c>
      <c r="L13" s="18">
        <f>Results!AC13</f>
        <v>28</v>
      </c>
      <c r="M13" s="22">
        <f>Results!AD13</f>
        <v>6.43</v>
      </c>
      <c r="N13" s="18">
        <f>Results!AE13</f>
        <v>90</v>
      </c>
      <c r="O13" s="18">
        <f>Results!AF13</f>
        <v>21</v>
      </c>
    </row>
    <row r="14" spans="2:15">
      <c r="B14" s="17">
        <f>Results!B14</f>
        <v>42762</v>
      </c>
      <c r="C14" s="17" t="str">
        <f>Results!C14</f>
        <v>NN</v>
      </c>
      <c r="D14" s="17" t="str">
        <f>Results!D14</f>
        <v>LS4</v>
      </c>
      <c r="E14" s="38" t="str">
        <f>Results!E14</f>
        <v>3-Cndr2</v>
      </c>
      <c r="F14" s="22">
        <f>Results!G14</f>
        <v>53.81</v>
      </c>
      <c r="G14" s="23">
        <f>Results!H14</f>
        <v>3920</v>
      </c>
      <c r="H14" s="23">
        <f>Results!I14</f>
        <v>2544</v>
      </c>
      <c r="I14" s="18">
        <f>Results!J14</f>
        <v>206.48023255813953</v>
      </c>
      <c r="J14" s="20">
        <f>Results!K14</f>
        <v>4.0428240740740744E-2</v>
      </c>
      <c r="K14" s="22">
        <f>Results!AB14</f>
        <v>5.3</v>
      </c>
      <c r="L14" s="18">
        <f>Results!AC14</f>
        <v>29</v>
      </c>
      <c r="M14" s="22">
        <f>Results!AD14</f>
        <v>10.41</v>
      </c>
      <c r="N14" s="18">
        <f>Results!AE14</f>
        <v>92</v>
      </c>
      <c r="O14" s="18">
        <f>Results!AF14</f>
        <v>20</v>
      </c>
    </row>
    <row r="15" spans="2:15">
      <c r="B15" s="17">
        <f>Results!B15</f>
        <v>42769</v>
      </c>
      <c r="C15" s="17" t="str">
        <f>Results!C15</f>
        <v>NN</v>
      </c>
      <c r="D15" s="17" t="str">
        <f>Results!D15</f>
        <v>LS4</v>
      </c>
      <c r="E15" s="38" t="str">
        <f>Results!E15</f>
        <v>1-Cndr2</v>
      </c>
      <c r="F15" s="22">
        <f>Results!G15</f>
        <v>36.200000000000003</v>
      </c>
      <c r="G15" s="23">
        <f>Results!H15</f>
        <v>4885</v>
      </c>
      <c r="H15" s="23">
        <f>Results!I15</f>
        <v>2579</v>
      </c>
      <c r="I15" s="18">
        <f>Results!J15</f>
        <v>82.886383347788396</v>
      </c>
      <c r="J15" s="20">
        <f>Results!K15</f>
        <v>2.5717592592592594E-2</v>
      </c>
      <c r="K15" s="22">
        <f>Results!AB15</f>
        <v>5.6</v>
      </c>
      <c r="L15" s="18">
        <f>Results!AC15</f>
        <v>32</v>
      </c>
      <c r="M15" s="22">
        <f>Results!AD15</f>
        <v>10.76</v>
      </c>
      <c r="N15" s="18">
        <f>Results!AE15</f>
        <v>97.3</v>
      </c>
      <c r="O15" s="18">
        <f>Results!AF15</f>
        <v>19.899999999999999</v>
      </c>
    </row>
    <row r="16" spans="2:15">
      <c r="B16" s="17">
        <f>Results!B16</f>
        <v>42778</v>
      </c>
      <c r="C16" s="17" t="str">
        <f>Results!C16</f>
        <v>NN</v>
      </c>
      <c r="D16" s="17" t="str">
        <f>Results!D16</f>
        <v>LS4</v>
      </c>
      <c r="E16" s="38" t="str">
        <f>Results!E16</f>
        <v>3-Cndr2</v>
      </c>
      <c r="F16" s="22">
        <f>Results!G16</f>
        <v>55.88</v>
      </c>
      <c r="G16" s="23">
        <f>Results!H16</f>
        <v>5297</v>
      </c>
      <c r="H16" s="23">
        <f>Results!I16</f>
        <v>2541</v>
      </c>
      <c r="I16" s="18">
        <f>Results!J16</f>
        <v>107.05602322206097</v>
      </c>
      <c r="J16" s="20">
        <f>Results!K16</f>
        <v>3.9606481481481479E-2</v>
      </c>
      <c r="K16" s="22">
        <f>Results!AB16</f>
        <v>8.5</v>
      </c>
      <c r="L16" s="18">
        <f>Results!AC16</f>
        <v>36</v>
      </c>
      <c r="M16" s="22">
        <f>Results!AD16</f>
        <v>10.98</v>
      </c>
      <c r="N16" s="18">
        <f>Results!AE16</f>
        <v>84.64</v>
      </c>
      <c r="O16" s="18">
        <f>Results!AF16</f>
        <v>22.95</v>
      </c>
    </row>
    <row r="17" spans="2:15">
      <c r="B17" s="17">
        <f>Results!B17</f>
        <v>42846</v>
      </c>
      <c r="C17" s="19" t="str">
        <f>Results!C17</f>
        <v>GH</v>
      </c>
      <c r="D17" s="19" t="str">
        <f>Results!D17</f>
        <v>ASW20</v>
      </c>
      <c r="E17" s="19">
        <f>Results!E17</f>
        <v>3</v>
      </c>
      <c r="F17" s="19">
        <f>Results!G17</f>
        <v>68.84</v>
      </c>
      <c r="G17" s="23">
        <f>Results!H17</f>
        <v>6238</v>
      </c>
      <c r="H17" s="23">
        <f>Results!I17</f>
        <v>3521</v>
      </c>
      <c r="I17" s="18">
        <f>Results!J17</f>
        <v>133.77813765182188</v>
      </c>
      <c r="J17" s="20">
        <f>Results!K17</f>
        <v>4.5833333333333337E-2</v>
      </c>
      <c r="K17" s="19">
        <f>Results!AB17</f>
        <v>22.3</v>
      </c>
      <c r="L17" s="19">
        <f>Results!AC17</f>
        <v>32</v>
      </c>
      <c r="M17" s="19">
        <f>Results!AD17</f>
        <v>34.9</v>
      </c>
      <c r="N17" s="19">
        <f>Results!AE17</f>
        <v>98</v>
      </c>
      <c r="O17" s="19">
        <f>Results!AF17</f>
        <v>43</v>
      </c>
    </row>
    <row r="19" spans="2:15">
      <c r="E19" s="1" t="s">
        <v>33</v>
      </c>
      <c r="G19" s="1" t="s">
        <v>0</v>
      </c>
    </row>
  </sheetData>
  <sheetCalcPr fullCalcOnLoad="1"/>
  <sheetProtection password="DC61" sheet="1" objects="1" scenarios="1"/>
  <mergeCells count="3">
    <mergeCell ref="K2:L2"/>
    <mergeCell ref="M2:O2"/>
    <mergeCell ref="B2:J2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1:AF80"/>
  <sheetViews>
    <sheetView zoomScale="110" workbookViewId="0">
      <pane xSplit="5" ySplit="3" topLeftCell="F4" activePane="bottomRight" state="frozenSplit"/>
      <selection pane="topRight" activeCell="F1" sqref="F1"/>
      <selection pane="bottomLeft" activeCell="A4" sqref="A4"/>
      <selection pane="bottomRight" activeCell="E14" sqref="E14"/>
    </sheetView>
  </sheetViews>
  <sheetFormatPr baseColWidth="10" defaultRowHeight="13"/>
  <cols>
    <col min="1" max="1" width="2" style="1" customWidth="1"/>
    <col min="2" max="2" width="8.85546875" style="1" customWidth="1"/>
    <col min="3" max="3" width="6.140625" style="1" customWidth="1"/>
    <col min="4" max="4" width="7.42578125" style="2" customWidth="1"/>
    <col min="5" max="5" width="7.28515625" style="2" customWidth="1"/>
    <col min="6" max="6" width="19.5703125" style="1" customWidth="1"/>
    <col min="7" max="7" width="9" style="1" customWidth="1"/>
    <col min="8" max="8" width="7.7109375" style="7" customWidth="1"/>
    <col min="9" max="9" width="7.7109375" style="8" customWidth="1"/>
    <col min="10" max="10" width="6.5703125" style="2" customWidth="1"/>
    <col min="11" max="11" width="9.42578125" style="2" customWidth="1"/>
    <col min="12" max="12" width="6.85546875" style="1" customWidth="1"/>
    <col min="13" max="13" width="7.140625" style="2" customWidth="1"/>
    <col min="14" max="14" width="8.85546875" style="1" customWidth="1"/>
    <col min="15" max="15" width="8.7109375" style="1" customWidth="1"/>
    <col min="16" max="16" width="8.140625" style="1" customWidth="1"/>
    <col min="17" max="17" width="7.5703125" style="1" customWidth="1"/>
    <col min="18" max="18" width="10.42578125" style="1" customWidth="1"/>
    <col min="19" max="19" width="7.140625" style="1" customWidth="1"/>
    <col min="20" max="20" width="7.42578125" style="1" customWidth="1"/>
    <col min="21" max="21" width="7.140625" style="1" customWidth="1"/>
    <col min="22" max="22" width="7.7109375" style="2" customWidth="1"/>
    <col min="23" max="23" width="5.7109375" style="1" customWidth="1"/>
    <col min="24" max="24" width="9" style="1" customWidth="1"/>
    <col min="25" max="25" width="9.140625" style="1" customWidth="1"/>
    <col min="26" max="26" width="8.85546875" style="1" customWidth="1"/>
    <col min="27" max="27" width="10" style="1" customWidth="1"/>
    <col min="28" max="28" width="8.42578125" style="1" customWidth="1"/>
    <col min="29" max="29" width="6.85546875" style="1" customWidth="1"/>
    <col min="30" max="30" width="8.28515625" style="1" customWidth="1"/>
    <col min="31" max="31" width="6.5703125" style="1" customWidth="1"/>
    <col min="32" max="32" width="5.5703125" style="1" customWidth="1"/>
    <col min="33" max="16384" width="10.7109375" style="1"/>
  </cols>
  <sheetData>
    <row r="1" spans="2:32" ht="14" thickBot="1"/>
    <row r="2" spans="2:32" ht="14">
      <c r="B2" s="51" t="s">
        <v>30</v>
      </c>
      <c r="C2" s="52"/>
      <c r="D2" s="52"/>
      <c r="E2" s="52"/>
      <c r="F2" s="52"/>
      <c r="G2" s="52"/>
      <c r="H2" s="52"/>
      <c r="I2" s="52"/>
      <c r="J2" s="52"/>
      <c r="K2" s="53"/>
      <c r="L2" s="44" t="s">
        <v>7</v>
      </c>
      <c r="M2" s="49"/>
      <c r="N2" s="49"/>
      <c r="O2" s="49"/>
      <c r="P2" s="49"/>
      <c r="Q2" s="50"/>
      <c r="R2" s="44" t="s">
        <v>59</v>
      </c>
      <c r="S2" s="45"/>
      <c r="T2" s="45"/>
      <c r="U2" s="45"/>
      <c r="V2" s="45"/>
      <c r="W2" s="45"/>
      <c r="X2" s="45"/>
      <c r="Y2" s="45"/>
      <c r="Z2" s="45"/>
      <c r="AA2" s="46"/>
      <c r="AB2" s="44" t="s">
        <v>27</v>
      </c>
      <c r="AC2" s="46"/>
      <c r="AD2" s="44" t="s">
        <v>23</v>
      </c>
      <c r="AE2" s="45"/>
      <c r="AF2" s="46"/>
    </row>
    <row r="3" spans="2:32" ht="66" thickBot="1">
      <c r="B3" s="10" t="s">
        <v>66</v>
      </c>
      <c r="C3" s="11" t="s">
        <v>67</v>
      </c>
      <c r="D3" s="11" t="s">
        <v>68</v>
      </c>
      <c r="E3" s="11" t="s">
        <v>69</v>
      </c>
      <c r="F3" s="11" t="s">
        <v>70</v>
      </c>
      <c r="G3" s="11" t="s">
        <v>77</v>
      </c>
      <c r="H3" s="16" t="s">
        <v>44</v>
      </c>
      <c r="I3" s="16" t="s">
        <v>45</v>
      </c>
      <c r="J3" s="11" t="s">
        <v>54</v>
      </c>
      <c r="K3" s="12" t="s">
        <v>64</v>
      </c>
      <c r="L3" s="10" t="s">
        <v>82</v>
      </c>
      <c r="M3" s="11" t="s">
        <v>83</v>
      </c>
      <c r="N3" s="11" t="s">
        <v>65</v>
      </c>
      <c r="O3" s="11" t="s">
        <v>84</v>
      </c>
      <c r="P3" s="11" t="s">
        <v>85</v>
      </c>
      <c r="Q3" s="12" t="s">
        <v>62</v>
      </c>
      <c r="R3" s="10" t="s">
        <v>37</v>
      </c>
      <c r="S3" s="11" t="s">
        <v>35</v>
      </c>
      <c r="T3" s="11" t="s">
        <v>39</v>
      </c>
      <c r="U3" s="11" t="s">
        <v>40</v>
      </c>
      <c r="V3" s="11" t="s">
        <v>41</v>
      </c>
      <c r="W3" s="11" t="s">
        <v>51</v>
      </c>
      <c r="X3" s="11" t="s">
        <v>91</v>
      </c>
      <c r="Y3" s="11" t="s">
        <v>92</v>
      </c>
      <c r="Z3" s="11" t="s">
        <v>43</v>
      </c>
      <c r="AA3" s="12" t="s">
        <v>50</v>
      </c>
      <c r="AB3" s="10" t="s">
        <v>3</v>
      </c>
      <c r="AC3" s="12" t="s">
        <v>4</v>
      </c>
      <c r="AD3" s="13" t="s">
        <v>25</v>
      </c>
      <c r="AE3" s="14" t="s">
        <v>26</v>
      </c>
      <c r="AF3" s="15" t="s">
        <v>24</v>
      </c>
    </row>
    <row r="4" spans="2:32">
      <c r="B4" s="31">
        <v>42610</v>
      </c>
      <c r="C4" s="31" t="s">
        <v>18</v>
      </c>
      <c r="D4" s="31" t="s">
        <v>87</v>
      </c>
      <c r="E4" s="39">
        <v>1</v>
      </c>
      <c r="F4" s="33" t="s">
        <v>60</v>
      </c>
      <c r="G4" s="33">
        <v>32.200000000000003</v>
      </c>
      <c r="H4" s="37">
        <v>4470</v>
      </c>
      <c r="I4" s="37">
        <v>3033</v>
      </c>
      <c r="J4" s="32">
        <f>(G4*5280)/(H4-I4)</f>
        <v>118.31315240083509</v>
      </c>
      <c r="K4" s="43">
        <v>4.0972222222222222E-2</v>
      </c>
      <c r="L4" s="32">
        <v>31.9</v>
      </c>
      <c r="M4" s="32">
        <v>29.3</v>
      </c>
      <c r="N4" s="35">
        <v>1.18</v>
      </c>
      <c r="O4" s="32">
        <f>L4*N$4</f>
        <v>37.641999999999996</v>
      </c>
      <c r="P4" s="32">
        <f>M4*$N4</f>
        <v>34.573999999999998</v>
      </c>
      <c r="Q4" s="32">
        <v>33.799999999999997</v>
      </c>
      <c r="R4" s="36">
        <v>2.1</v>
      </c>
      <c r="S4" s="33">
        <v>43</v>
      </c>
      <c r="T4" s="33">
        <v>44</v>
      </c>
      <c r="U4" s="33">
        <v>56</v>
      </c>
      <c r="V4" s="37">
        <v>5181</v>
      </c>
      <c r="W4" s="37">
        <v>2477</v>
      </c>
      <c r="X4" s="33">
        <v>16</v>
      </c>
      <c r="Y4" s="33">
        <v>8</v>
      </c>
      <c r="Z4" s="37">
        <f>V4/Y4</f>
        <v>647.625</v>
      </c>
      <c r="AA4" s="32">
        <v>155</v>
      </c>
      <c r="AB4" s="36">
        <v>5.2</v>
      </c>
      <c r="AC4" s="33">
        <v>26</v>
      </c>
      <c r="AD4" s="36">
        <v>8.1999999999999993</v>
      </c>
      <c r="AE4" s="33">
        <v>50</v>
      </c>
      <c r="AF4" s="33">
        <v>29</v>
      </c>
    </row>
    <row r="5" spans="2:32">
      <c r="B5" s="17">
        <v>42610</v>
      </c>
      <c r="C5" s="17" t="s">
        <v>19</v>
      </c>
      <c r="D5" s="17" t="s">
        <v>88</v>
      </c>
      <c r="E5" s="38">
        <v>3</v>
      </c>
      <c r="F5" s="19" t="s">
        <v>61</v>
      </c>
      <c r="G5" s="19">
        <v>66.900000000000006</v>
      </c>
      <c r="H5" s="23">
        <v>4368</v>
      </c>
      <c r="I5" s="23">
        <v>2623</v>
      </c>
      <c r="J5" s="18">
        <f t="shared" ref="J5:J17" si="0">(G5*5280)/(H5-I5)</f>
        <v>202.4252148997135</v>
      </c>
      <c r="K5" s="40">
        <v>6.0787037037037035E-2</v>
      </c>
      <c r="L5" s="18">
        <v>46.1</v>
      </c>
      <c r="M5" s="18">
        <v>42.3</v>
      </c>
      <c r="N5" s="21">
        <v>0.91800000000000004</v>
      </c>
      <c r="O5" s="18">
        <f>L5*N5</f>
        <v>42.319800000000001</v>
      </c>
      <c r="P5" s="18">
        <f>M5*N5</f>
        <v>38.831400000000002</v>
      </c>
      <c r="Q5" s="18">
        <v>43.4</v>
      </c>
      <c r="R5" s="22">
        <v>2.2000000000000002</v>
      </c>
      <c r="S5" s="19">
        <v>40</v>
      </c>
      <c r="T5" s="19">
        <v>50</v>
      </c>
      <c r="U5" s="19">
        <v>50</v>
      </c>
      <c r="V5" s="23">
        <v>7042</v>
      </c>
      <c r="W5" s="23">
        <v>1680</v>
      </c>
      <c r="X5" s="19">
        <v>19</v>
      </c>
      <c r="Y5" s="19">
        <v>7</v>
      </c>
      <c r="Z5" s="23">
        <f t="shared" ref="Z5:Z8" si="1">V5/Y5</f>
        <v>1006</v>
      </c>
      <c r="AA5" s="18">
        <f>W5/X5</f>
        <v>88.421052631578945</v>
      </c>
      <c r="AB5" s="22">
        <v>7.1</v>
      </c>
      <c r="AC5" s="19">
        <v>43</v>
      </c>
      <c r="AD5" s="22">
        <v>17.7</v>
      </c>
      <c r="AE5" s="19">
        <v>78</v>
      </c>
      <c r="AF5" s="19">
        <v>34</v>
      </c>
    </row>
    <row r="6" spans="2:32">
      <c r="B6" s="17">
        <v>42610</v>
      </c>
      <c r="C6" s="17" t="s">
        <v>19</v>
      </c>
      <c r="D6" s="17" t="s">
        <v>88</v>
      </c>
      <c r="E6" s="38">
        <v>2</v>
      </c>
      <c r="F6" s="19" t="s">
        <v>61</v>
      </c>
      <c r="G6" s="19">
        <v>39.200000000000003</v>
      </c>
      <c r="H6" s="23">
        <v>4936</v>
      </c>
      <c r="I6" s="23">
        <v>2573</v>
      </c>
      <c r="J6" s="18">
        <f t="shared" si="0"/>
        <v>87.590351248413043</v>
      </c>
      <c r="K6" s="40">
        <v>3.2175925925925927E-2</v>
      </c>
      <c r="L6" s="18">
        <v>51.1</v>
      </c>
      <c r="M6" s="18">
        <v>41.8</v>
      </c>
      <c r="N6" s="21">
        <v>0.91800000000000004</v>
      </c>
      <c r="O6" s="18">
        <f>L6*N6</f>
        <v>46.909800000000004</v>
      </c>
      <c r="P6" s="18">
        <f>M6*N6</f>
        <v>38.372399999999999</v>
      </c>
      <c r="Q6" s="18">
        <v>44.6</v>
      </c>
      <c r="R6" s="22">
        <v>2.4</v>
      </c>
      <c r="S6" s="19">
        <v>40</v>
      </c>
      <c r="T6" s="19">
        <v>50</v>
      </c>
      <c r="U6" s="19">
        <v>50</v>
      </c>
      <c r="V6" s="23">
        <v>3081</v>
      </c>
      <c r="W6" s="23">
        <v>1680</v>
      </c>
      <c r="X6" s="19">
        <v>19</v>
      </c>
      <c r="Y6" s="19">
        <v>6</v>
      </c>
      <c r="Z6" s="23">
        <f t="shared" si="1"/>
        <v>513.5</v>
      </c>
      <c r="AA6" s="18">
        <f>W6/X6</f>
        <v>88.421052631578945</v>
      </c>
      <c r="AB6" s="22">
        <v>6</v>
      </c>
      <c r="AC6" s="19">
        <v>35</v>
      </c>
      <c r="AD6" s="22">
        <v>8.3000000000000007</v>
      </c>
      <c r="AE6" s="19">
        <v>70</v>
      </c>
      <c r="AF6" s="19">
        <v>30</v>
      </c>
    </row>
    <row r="7" spans="2:32">
      <c r="B7" s="17">
        <v>42610</v>
      </c>
      <c r="C7" s="19" t="s">
        <v>20</v>
      </c>
      <c r="D7" s="19" t="s">
        <v>89</v>
      </c>
      <c r="E7" s="38">
        <v>3</v>
      </c>
      <c r="F7" s="19" t="s">
        <v>63</v>
      </c>
      <c r="G7" s="19">
        <v>62.2</v>
      </c>
      <c r="H7" s="23">
        <v>5411</v>
      </c>
      <c r="I7" s="23">
        <v>3141</v>
      </c>
      <c r="J7" s="18">
        <f t="shared" si="0"/>
        <v>144.67665198237884</v>
      </c>
      <c r="K7" s="40">
        <v>6.3888888888888884E-2</v>
      </c>
      <c r="L7" s="18">
        <v>40.6</v>
      </c>
      <c r="M7" s="18">
        <v>36.200000000000003</v>
      </c>
      <c r="N7" s="21">
        <v>0.91300000000000003</v>
      </c>
      <c r="O7" s="18">
        <f t="shared" ref="O7:O9" si="2">L7*N7</f>
        <v>37.067800000000005</v>
      </c>
      <c r="P7" s="18">
        <f t="shared" ref="P7:P9" si="3">M7*N7</f>
        <v>33.050600000000003</v>
      </c>
      <c r="Q7" s="18">
        <v>42.3</v>
      </c>
      <c r="R7" s="22">
        <v>2.1</v>
      </c>
      <c r="S7" s="19">
        <v>36</v>
      </c>
      <c r="T7" s="19">
        <v>36</v>
      </c>
      <c r="U7" s="19">
        <v>64</v>
      </c>
      <c r="V7" s="23">
        <v>6227</v>
      </c>
      <c r="W7" s="23">
        <v>1857</v>
      </c>
      <c r="X7" s="19">
        <v>17</v>
      </c>
      <c r="Y7" s="19">
        <v>7</v>
      </c>
      <c r="Z7" s="23">
        <f t="shared" si="1"/>
        <v>889.57142857142856</v>
      </c>
      <c r="AA7" s="18">
        <f t="shared" ref="AA7:AA8" si="4">W7/X7</f>
        <v>109.23529411764706</v>
      </c>
      <c r="AB7" s="22">
        <v>7.9</v>
      </c>
      <c r="AC7" s="19">
        <v>47</v>
      </c>
      <c r="AD7" s="22">
        <v>14.9</v>
      </c>
      <c r="AE7" s="19">
        <v>77</v>
      </c>
      <c r="AF7" s="19">
        <v>40</v>
      </c>
    </row>
    <row r="8" spans="2:32">
      <c r="B8" s="17">
        <v>42610</v>
      </c>
      <c r="C8" s="19" t="s">
        <v>20</v>
      </c>
      <c r="D8" s="19" t="s">
        <v>89</v>
      </c>
      <c r="E8" s="38">
        <v>2</v>
      </c>
      <c r="F8" s="19" t="s">
        <v>63</v>
      </c>
      <c r="G8" s="19">
        <v>43.4</v>
      </c>
      <c r="H8" s="23">
        <v>4830</v>
      </c>
      <c r="I8" s="23">
        <v>2599</v>
      </c>
      <c r="J8" s="18">
        <f t="shared" si="0"/>
        <v>102.71268489466607</v>
      </c>
      <c r="K8" s="40">
        <v>3.8078703703703705E-2</v>
      </c>
      <c r="L8" s="18">
        <v>47.3</v>
      </c>
      <c r="M8" s="18">
        <v>42</v>
      </c>
      <c r="N8" s="21">
        <v>0.91300000000000003</v>
      </c>
      <c r="O8" s="18">
        <f t="shared" si="2"/>
        <v>43.184899999999999</v>
      </c>
      <c r="P8" s="18">
        <f t="shared" si="3"/>
        <v>38.346000000000004</v>
      </c>
      <c r="Q8" s="18">
        <v>50.6</v>
      </c>
      <c r="R8" s="22">
        <v>3</v>
      </c>
      <c r="S8" s="19">
        <v>36</v>
      </c>
      <c r="T8" s="19">
        <v>36</v>
      </c>
      <c r="U8" s="19">
        <v>64</v>
      </c>
      <c r="V8" s="23">
        <v>3858</v>
      </c>
      <c r="W8" s="23">
        <v>1857</v>
      </c>
      <c r="X8" s="19">
        <v>17</v>
      </c>
      <c r="Y8" s="19">
        <v>4</v>
      </c>
      <c r="Z8" s="23">
        <f t="shared" si="1"/>
        <v>964.5</v>
      </c>
      <c r="AA8" s="18">
        <f t="shared" si="4"/>
        <v>109.23529411764706</v>
      </c>
      <c r="AB8" s="22">
        <v>11.3</v>
      </c>
      <c r="AC8" s="19">
        <v>52</v>
      </c>
      <c r="AD8" s="22">
        <v>24.6</v>
      </c>
      <c r="AE8" s="19">
        <v>69</v>
      </c>
      <c r="AF8" s="19">
        <v>45</v>
      </c>
    </row>
    <row r="9" spans="2:32">
      <c r="B9" s="17">
        <v>42646</v>
      </c>
      <c r="C9" s="17" t="s">
        <v>22</v>
      </c>
      <c r="D9" s="17" t="s">
        <v>11</v>
      </c>
      <c r="E9" s="38" t="s">
        <v>31</v>
      </c>
      <c r="F9" s="19" t="s">
        <v>10</v>
      </c>
      <c r="G9" s="22">
        <v>127.65</v>
      </c>
      <c r="H9" s="23">
        <v>5188</v>
      </c>
      <c r="I9" s="23">
        <v>2881</v>
      </c>
      <c r="J9" s="18">
        <f t="shared" si="0"/>
        <v>292.15084525357605</v>
      </c>
      <c r="K9" s="40">
        <v>0.11827546296296297</v>
      </c>
      <c r="L9" s="18">
        <v>45</v>
      </c>
      <c r="M9" s="18">
        <v>43</v>
      </c>
      <c r="N9" s="21">
        <v>0.95</v>
      </c>
      <c r="O9" s="18">
        <f t="shared" si="2"/>
        <v>42.75</v>
      </c>
      <c r="P9" s="18">
        <f t="shared" si="3"/>
        <v>40.85</v>
      </c>
      <c r="Q9" s="18">
        <v>48</v>
      </c>
      <c r="R9" s="22">
        <v>2.8</v>
      </c>
      <c r="S9" s="19">
        <v>37</v>
      </c>
      <c r="T9" s="19">
        <v>39</v>
      </c>
      <c r="U9" s="19">
        <v>58</v>
      </c>
      <c r="V9" s="23">
        <v>25919</v>
      </c>
      <c r="W9" s="23">
        <v>8665</v>
      </c>
      <c r="X9" s="19">
        <v>34</v>
      </c>
      <c r="Y9" s="19">
        <v>28</v>
      </c>
      <c r="Z9" s="23">
        <v>541</v>
      </c>
      <c r="AA9" s="19">
        <v>280</v>
      </c>
      <c r="AB9" s="22">
        <v>4.5</v>
      </c>
      <c r="AC9" s="19">
        <v>38</v>
      </c>
      <c r="AD9" s="22">
        <v>10</v>
      </c>
      <c r="AE9" s="19">
        <v>51</v>
      </c>
      <c r="AF9" s="19">
        <v>28</v>
      </c>
    </row>
    <row r="10" spans="2:32">
      <c r="B10" s="17">
        <v>42646</v>
      </c>
      <c r="C10" s="17" t="s">
        <v>19</v>
      </c>
      <c r="D10" s="17" t="s">
        <v>13</v>
      </c>
      <c r="E10" s="38" t="s">
        <v>32</v>
      </c>
      <c r="F10" s="19" t="s">
        <v>14</v>
      </c>
      <c r="G10" s="22">
        <v>73.98</v>
      </c>
      <c r="H10" s="23">
        <v>4419</v>
      </c>
      <c r="I10" s="23">
        <v>3300</v>
      </c>
      <c r="J10" s="18">
        <f t="shared" si="0"/>
        <v>349.0745308310992</v>
      </c>
      <c r="K10" s="40">
        <v>6.25E-2</v>
      </c>
      <c r="L10" s="18">
        <v>49.3</v>
      </c>
      <c r="M10" s="18">
        <v>47.7</v>
      </c>
      <c r="N10" s="21">
        <v>0.91800000000000004</v>
      </c>
      <c r="O10" s="18">
        <f>L10*N10</f>
        <v>45.257399999999997</v>
      </c>
      <c r="P10" s="18">
        <f>M10*N10</f>
        <v>43.788600000000002</v>
      </c>
      <c r="Q10" s="18">
        <v>51.8</v>
      </c>
      <c r="R10" s="22">
        <v>3.4</v>
      </c>
      <c r="S10" s="19">
        <v>31</v>
      </c>
      <c r="T10" s="19">
        <v>51</v>
      </c>
      <c r="U10" s="19">
        <v>49</v>
      </c>
      <c r="V10" s="23">
        <v>10292</v>
      </c>
      <c r="W10" s="23">
        <v>643</v>
      </c>
      <c r="X10" s="19">
        <v>14</v>
      </c>
      <c r="Y10" s="19">
        <v>11</v>
      </c>
      <c r="Z10" s="23">
        <v>735</v>
      </c>
      <c r="AA10" s="19">
        <v>46</v>
      </c>
      <c r="AB10" s="22">
        <v>4.7</v>
      </c>
      <c r="AC10" s="19">
        <v>51</v>
      </c>
      <c r="AD10" s="22">
        <v>14.6</v>
      </c>
      <c r="AE10" s="19">
        <v>77</v>
      </c>
      <c r="AF10" s="19">
        <v>35</v>
      </c>
    </row>
    <row r="11" spans="2:32">
      <c r="B11" s="17">
        <v>42649</v>
      </c>
      <c r="C11" s="17" t="s">
        <v>22</v>
      </c>
      <c r="D11" s="17" t="s">
        <v>11</v>
      </c>
      <c r="E11" s="38">
        <v>3</v>
      </c>
      <c r="F11" s="19" t="s">
        <v>12</v>
      </c>
      <c r="G11" s="22">
        <v>55.41</v>
      </c>
      <c r="H11" s="23">
        <v>5186</v>
      </c>
      <c r="I11" s="23">
        <v>2758</v>
      </c>
      <c r="J11" s="18">
        <f t="shared" si="0"/>
        <v>120.49621087314662</v>
      </c>
      <c r="K11" s="40">
        <v>7.0497685185185191E-2</v>
      </c>
      <c r="L11" s="18">
        <v>32.799999999999997</v>
      </c>
      <c r="M11" s="18">
        <v>28.2</v>
      </c>
      <c r="N11" s="21">
        <v>0.95</v>
      </c>
      <c r="O11" s="18">
        <f t="shared" ref="O11:O17" si="5">L11*N11</f>
        <v>31.159999999999997</v>
      </c>
      <c r="P11" s="18">
        <f t="shared" ref="P11:P17" si="6">M11*N11</f>
        <v>26.79</v>
      </c>
      <c r="Q11" s="18">
        <v>34.5</v>
      </c>
      <c r="R11" s="22">
        <v>1.4</v>
      </c>
      <c r="S11" s="19">
        <v>44</v>
      </c>
      <c r="T11" s="19">
        <v>51</v>
      </c>
      <c r="U11" s="19">
        <v>49</v>
      </c>
      <c r="V11" s="23">
        <v>16017</v>
      </c>
      <c r="W11" s="23">
        <v>7927</v>
      </c>
      <c r="X11" s="19">
        <v>26</v>
      </c>
      <c r="Y11" s="19">
        <v>18</v>
      </c>
      <c r="Z11" s="23">
        <v>641</v>
      </c>
      <c r="AA11" s="19">
        <v>317</v>
      </c>
      <c r="AB11" s="22">
        <v>3.2</v>
      </c>
      <c r="AC11" s="19">
        <v>37</v>
      </c>
      <c r="AD11" s="22">
        <v>12.3</v>
      </c>
      <c r="AE11" s="19">
        <v>66</v>
      </c>
      <c r="AF11" s="19">
        <v>30</v>
      </c>
    </row>
    <row r="12" spans="2:32">
      <c r="B12" s="17">
        <v>42649</v>
      </c>
      <c r="C12" s="17" t="s">
        <v>20</v>
      </c>
      <c r="D12" s="17" t="s">
        <v>15</v>
      </c>
      <c r="E12" s="38">
        <v>3</v>
      </c>
      <c r="F12" s="19" t="s">
        <v>16</v>
      </c>
      <c r="G12" s="22">
        <v>62.07</v>
      </c>
      <c r="H12" s="23">
        <v>5672</v>
      </c>
      <c r="I12" s="23">
        <v>2545</v>
      </c>
      <c r="J12" s="18">
        <f t="shared" si="0"/>
        <v>104.80639590661976</v>
      </c>
      <c r="K12" s="40">
        <v>6.7881944444444439E-2</v>
      </c>
      <c r="L12" s="18">
        <v>38.1</v>
      </c>
      <c r="M12" s="18">
        <v>33.6</v>
      </c>
      <c r="N12" s="21">
        <v>0.91300000000000003</v>
      </c>
      <c r="O12" s="18">
        <f t="shared" si="5"/>
        <v>34.785299999999999</v>
      </c>
      <c r="P12" s="18">
        <f t="shared" si="6"/>
        <v>30.676800000000004</v>
      </c>
      <c r="Q12" s="18">
        <v>44.9</v>
      </c>
      <c r="R12" s="22">
        <v>2.2999999999999998</v>
      </c>
      <c r="S12" s="19">
        <v>37</v>
      </c>
      <c r="T12" s="19">
        <v>52</v>
      </c>
      <c r="U12" s="19">
        <v>48</v>
      </c>
      <c r="V12" s="23">
        <v>11880</v>
      </c>
      <c r="W12" s="23">
        <v>2221</v>
      </c>
      <c r="X12" s="19">
        <v>12</v>
      </c>
      <c r="Y12" s="19">
        <v>10</v>
      </c>
      <c r="Z12" s="23">
        <f t="shared" ref="Z12:Z17" si="7">V12/X12</f>
        <v>990</v>
      </c>
      <c r="AA12" s="18">
        <f>W12/X12</f>
        <v>185.08333333333334</v>
      </c>
      <c r="AB12" s="22">
        <v>6.8</v>
      </c>
      <c r="AC12" s="19">
        <v>37</v>
      </c>
      <c r="AD12" s="22">
        <v>12.4</v>
      </c>
      <c r="AE12" s="19">
        <v>62</v>
      </c>
      <c r="AF12" s="19">
        <v>31</v>
      </c>
    </row>
    <row r="13" spans="2:32">
      <c r="B13" s="17">
        <v>42760</v>
      </c>
      <c r="C13" s="17" t="s">
        <v>28</v>
      </c>
      <c r="D13" s="17" t="s">
        <v>95</v>
      </c>
      <c r="E13" s="38" t="s">
        <v>21</v>
      </c>
      <c r="F13" s="41" t="s">
        <v>29</v>
      </c>
      <c r="G13" s="22">
        <v>46.07</v>
      </c>
      <c r="H13" s="23">
        <v>4989</v>
      </c>
      <c r="I13" s="23">
        <v>2593</v>
      </c>
      <c r="J13" s="18">
        <f t="shared" si="0"/>
        <v>101.52320534223706</v>
      </c>
      <c r="K13" s="40">
        <v>2.7245370370370368E-2</v>
      </c>
      <c r="L13" s="18">
        <v>71</v>
      </c>
      <c r="M13" s="18">
        <v>58.6</v>
      </c>
      <c r="N13" s="21">
        <v>0.95</v>
      </c>
      <c r="O13" s="18">
        <f t="shared" si="5"/>
        <v>67.45</v>
      </c>
      <c r="P13" s="18">
        <f t="shared" si="6"/>
        <v>55.67</v>
      </c>
      <c r="Q13" s="18">
        <v>51</v>
      </c>
      <c r="R13" s="22">
        <v>3.2</v>
      </c>
      <c r="S13" s="19">
        <v>34</v>
      </c>
      <c r="T13" s="19">
        <v>0</v>
      </c>
      <c r="U13" s="19">
        <v>100</v>
      </c>
      <c r="V13" s="23">
        <v>8648</v>
      </c>
      <c r="W13" s="23">
        <v>1873</v>
      </c>
      <c r="X13" s="19">
        <v>9</v>
      </c>
      <c r="Y13" s="19">
        <v>5</v>
      </c>
      <c r="Z13" s="23">
        <f t="shared" si="7"/>
        <v>960.88888888888891</v>
      </c>
      <c r="AA13" s="18">
        <f>W13/X13</f>
        <v>208.11111111111111</v>
      </c>
      <c r="AB13" s="22">
        <v>6.7</v>
      </c>
      <c r="AC13" s="19">
        <v>28</v>
      </c>
      <c r="AD13" s="22">
        <v>6.43</v>
      </c>
      <c r="AE13" s="19">
        <v>90</v>
      </c>
      <c r="AF13" s="19">
        <v>21</v>
      </c>
    </row>
    <row r="14" spans="2:32">
      <c r="B14" s="17">
        <v>42762</v>
      </c>
      <c r="C14" s="17" t="s">
        <v>93</v>
      </c>
      <c r="D14" s="17" t="s">
        <v>94</v>
      </c>
      <c r="E14" s="38" t="s">
        <v>96</v>
      </c>
      <c r="F14" s="19" t="s">
        <v>97</v>
      </c>
      <c r="G14" s="22">
        <v>53.81</v>
      </c>
      <c r="H14" s="23">
        <v>3920</v>
      </c>
      <c r="I14" s="23">
        <v>2544</v>
      </c>
      <c r="J14" s="18">
        <f t="shared" si="0"/>
        <v>206.48023255813953</v>
      </c>
      <c r="K14" s="40">
        <v>4.0428240740740744E-2</v>
      </c>
      <c r="L14" s="18">
        <v>55.45</v>
      </c>
      <c r="M14" s="18">
        <v>52.3</v>
      </c>
      <c r="N14" s="21">
        <v>0.95</v>
      </c>
      <c r="O14" s="18">
        <f t="shared" si="5"/>
        <v>52.677500000000002</v>
      </c>
      <c r="P14" s="18">
        <f t="shared" si="6"/>
        <v>49.684999999999995</v>
      </c>
      <c r="Q14" s="18">
        <v>55</v>
      </c>
      <c r="R14" s="22">
        <v>3.9</v>
      </c>
      <c r="S14" s="19">
        <v>41</v>
      </c>
      <c r="T14" s="19">
        <v>67</v>
      </c>
      <c r="U14" s="19">
        <v>33</v>
      </c>
      <c r="V14" s="23">
        <v>12867</v>
      </c>
      <c r="W14" s="23">
        <v>3114</v>
      </c>
      <c r="X14" s="19">
        <v>12</v>
      </c>
      <c r="Y14" s="19">
        <v>10</v>
      </c>
      <c r="Z14" s="23">
        <f t="shared" si="7"/>
        <v>1072.25</v>
      </c>
      <c r="AA14" s="18">
        <f>W14/X14</f>
        <v>259.5</v>
      </c>
      <c r="AB14" s="22">
        <v>5.3</v>
      </c>
      <c r="AC14" s="19">
        <v>29</v>
      </c>
      <c r="AD14" s="22">
        <v>10.41</v>
      </c>
      <c r="AE14" s="19">
        <v>92</v>
      </c>
      <c r="AF14" s="19">
        <v>20</v>
      </c>
    </row>
    <row r="15" spans="2:32">
      <c r="B15" s="17">
        <v>42769</v>
      </c>
      <c r="C15" s="17" t="s">
        <v>71</v>
      </c>
      <c r="D15" s="17" t="s">
        <v>72</v>
      </c>
      <c r="E15" s="38" t="s">
        <v>73</v>
      </c>
      <c r="F15" s="19" t="s">
        <v>74</v>
      </c>
      <c r="G15" s="22">
        <v>36.200000000000003</v>
      </c>
      <c r="H15" s="23">
        <v>4885</v>
      </c>
      <c r="I15" s="23">
        <v>2579</v>
      </c>
      <c r="J15" s="18">
        <f t="shared" si="0"/>
        <v>82.886383347788396</v>
      </c>
      <c r="K15" s="40">
        <v>2.5717592592592594E-2</v>
      </c>
      <c r="L15" s="18">
        <v>58.7</v>
      </c>
      <c r="M15" s="18">
        <v>49.3</v>
      </c>
      <c r="N15" s="21">
        <v>0.95</v>
      </c>
      <c r="O15" s="18">
        <f t="shared" si="5"/>
        <v>55.765000000000001</v>
      </c>
      <c r="P15" s="18">
        <f t="shared" si="6"/>
        <v>46.834999999999994</v>
      </c>
      <c r="Q15" s="18">
        <v>56</v>
      </c>
      <c r="R15" s="22">
        <v>4</v>
      </c>
      <c r="S15" s="19">
        <v>39</v>
      </c>
      <c r="T15" s="19">
        <v>71</v>
      </c>
      <c r="U15" s="19">
        <v>29</v>
      </c>
      <c r="V15" s="23">
        <v>9610</v>
      </c>
      <c r="W15" s="23">
        <v>1322</v>
      </c>
      <c r="X15" s="19">
        <v>8</v>
      </c>
      <c r="Y15" s="19">
        <v>7</v>
      </c>
      <c r="Z15" s="23">
        <f t="shared" si="7"/>
        <v>1201.25</v>
      </c>
      <c r="AA15" s="18">
        <f>W15/X15</f>
        <v>165.25</v>
      </c>
      <c r="AB15" s="22">
        <v>5.6</v>
      </c>
      <c r="AC15" s="19">
        <v>32</v>
      </c>
      <c r="AD15" s="22">
        <v>10.76</v>
      </c>
      <c r="AE15" s="18">
        <v>97.3</v>
      </c>
      <c r="AF15" s="18">
        <v>19.899999999999999</v>
      </c>
    </row>
    <row r="16" spans="2:32">
      <c r="B16" s="17">
        <v>42778</v>
      </c>
      <c r="C16" s="17" t="s">
        <v>55</v>
      </c>
      <c r="D16" s="17" t="s">
        <v>56</v>
      </c>
      <c r="E16" s="38" t="s">
        <v>57</v>
      </c>
      <c r="F16" s="19" t="s">
        <v>58</v>
      </c>
      <c r="G16" s="22">
        <v>55.88</v>
      </c>
      <c r="H16" s="23">
        <v>5297</v>
      </c>
      <c r="I16" s="23">
        <v>2541</v>
      </c>
      <c r="J16" s="18">
        <f t="shared" si="0"/>
        <v>107.05602322206097</v>
      </c>
      <c r="K16" s="40">
        <v>3.9606481481481479E-2</v>
      </c>
      <c r="L16" s="18">
        <v>58.79</v>
      </c>
      <c r="M16" s="18">
        <v>52.31</v>
      </c>
      <c r="N16" s="21">
        <v>0.95</v>
      </c>
      <c r="O16" s="18">
        <f t="shared" si="5"/>
        <v>55.850499999999997</v>
      </c>
      <c r="P16" s="18">
        <f t="shared" si="6"/>
        <v>49.694499999999998</v>
      </c>
      <c r="Q16" s="18">
        <v>55</v>
      </c>
      <c r="R16" s="22">
        <v>3.9</v>
      </c>
      <c r="S16" s="19">
        <v>36</v>
      </c>
      <c r="T16" s="19">
        <v>76</v>
      </c>
      <c r="U16" s="19">
        <v>24</v>
      </c>
      <c r="V16" s="23">
        <v>11171</v>
      </c>
      <c r="W16" s="23">
        <v>1739</v>
      </c>
      <c r="X16" s="19">
        <v>8</v>
      </c>
      <c r="Y16" s="19">
        <v>7</v>
      </c>
      <c r="Z16" s="23">
        <f t="shared" si="7"/>
        <v>1396.375</v>
      </c>
      <c r="AA16" s="18">
        <f>W16/X16</f>
        <v>217.375</v>
      </c>
      <c r="AB16" s="22">
        <v>8.5</v>
      </c>
      <c r="AC16" s="19">
        <v>36</v>
      </c>
      <c r="AD16" s="22">
        <v>10.98</v>
      </c>
      <c r="AE16" s="18">
        <v>84.64</v>
      </c>
      <c r="AF16" s="18">
        <v>22.95</v>
      </c>
    </row>
    <row r="17" spans="2:32">
      <c r="B17" s="17">
        <v>42846</v>
      </c>
      <c r="C17" s="17" t="s">
        <v>1</v>
      </c>
      <c r="D17" s="17" t="s">
        <v>2</v>
      </c>
      <c r="E17" s="38">
        <v>3</v>
      </c>
      <c r="F17" s="19" t="s">
        <v>36</v>
      </c>
      <c r="G17" s="22">
        <v>68.84</v>
      </c>
      <c r="H17" s="23">
        <v>6238</v>
      </c>
      <c r="I17" s="23">
        <v>3521</v>
      </c>
      <c r="J17" s="18">
        <f t="shared" si="0"/>
        <v>133.77813765182188</v>
      </c>
      <c r="K17" s="40">
        <v>4.5833333333333337E-2</v>
      </c>
      <c r="L17" s="18">
        <v>63</v>
      </c>
      <c r="M17" s="18">
        <v>57.5</v>
      </c>
      <c r="N17" s="21">
        <v>0.91800000000000004</v>
      </c>
      <c r="O17" s="18">
        <f t="shared" si="5"/>
        <v>57.834000000000003</v>
      </c>
      <c r="P17" s="18">
        <f t="shared" si="6"/>
        <v>52.785000000000004</v>
      </c>
      <c r="Q17" s="42"/>
      <c r="R17" s="22">
        <v>4.5999999999999996</v>
      </c>
      <c r="S17" s="19">
        <v>25</v>
      </c>
      <c r="T17" s="19">
        <v>0</v>
      </c>
      <c r="U17" s="19">
        <v>25</v>
      </c>
      <c r="V17" s="23">
        <v>7496</v>
      </c>
      <c r="W17" s="23">
        <v>2717</v>
      </c>
      <c r="X17" s="19">
        <v>5</v>
      </c>
      <c r="Y17" s="19">
        <v>3</v>
      </c>
      <c r="Z17" s="23">
        <f t="shared" si="7"/>
        <v>1499.2</v>
      </c>
      <c r="AA17" s="18" t="s">
        <v>0</v>
      </c>
      <c r="AB17" s="22">
        <v>22.3</v>
      </c>
      <c r="AC17" s="19">
        <v>32</v>
      </c>
      <c r="AD17" s="22">
        <v>34.9</v>
      </c>
      <c r="AE17" s="19">
        <v>98</v>
      </c>
      <c r="AF17" s="19">
        <v>43</v>
      </c>
    </row>
    <row r="18" spans="2:32">
      <c r="B18" s="2"/>
      <c r="E18" s="6"/>
      <c r="J18" s="3"/>
      <c r="K18" s="9"/>
      <c r="M18" s="4"/>
      <c r="V18" s="4"/>
    </row>
    <row r="19" spans="2:32">
      <c r="B19" s="2"/>
      <c r="E19" s="6"/>
      <c r="J19" s="3"/>
      <c r="K19" s="9"/>
      <c r="M19" s="4"/>
      <c r="V19" s="4"/>
    </row>
    <row r="20" spans="2:32">
      <c r="B20" s="2"/>
      <c r="E20" s="6"/>
      <c r="J20" s="3"/>
      <c r="K20" s="9"/>
      <c r="M20" s="4"/>
      <c r="V20" s="4"/>
    </row>
    <row r="21" spans="2:32">
      <c r="B21" s="2"/>
      <c r="E21" s="6"/>
      <c r="F21" s="1" t="s">
        <v>34</v>
      </c>
      <c r="J21" s="3"/>
      <c r="K21" s="9"/>
      <c r="M21" s="4"/>
      <c r="V21" s="4"/>
    </row>
    <row r="22" spans="2:32">
      <c r="B22" s="2"/>
      <c r="E22" s="6"/>
      <c r="J22" s="3"/>
      <c r="K22" s="9"/>
      <c r="M22" s="4"/>
      <c r="V22" s="4"/>
    </row>
    <row r="23" spans="2:32">
      <c r="E23" s="6"/>
      <c r="J23" s="3"/>
      <c r="K23" s="9"/>
      <c r="M23" s="4"/>
      <c r="V23" s="4"/>
    </row>
    <row r="24" spans="2:32">
      <c r="E24" s="6"/>
      <c r="J24" s="3"/>
      <c r="K24" s="9"/>
      <c r="M24" s="4"/>
      <c r="V24" s="4"/>
    </row>
    <row r="25" spans="2:32">
      <c r="E25" s="6"/>
      <c r="J25" s="3"/>
      <c r="K25" s="9"/>
      <c r="M25" s="4"/>
      <c r="V25" s="4"/>
    </row>
    <row r="26" spans="2:32">
      <c r="J26" s="3"/>
      <c r="K26" s="9"/>
      <c r="M26" s="4"/>
    </row>
    <row r="27" spans="2:32">
      <c r="J27" s="3"/>
      <c r="K27" s="9"/>
      <c r="M27" s="4"/>
    </row>
    <row r="28" spans="2:32">
      <c r="J28" s="3"/>
      <c r="K28" s="9"/>
      <c r="M28" s="4"/>
    </row>
    <row r="29" spans="2:32">
      <c r="G29" s="1" t="s">
        <v>17</v>
      </c>
      <c r="J29" s="3"/>
      <c r="K29" s="9"/>
      <c r="M29" s="4"/>
    </row>
    <row r="30" spans="2:32">
      <c r="J30" s="3"/>
      <c r="K30" s="9"/>
      <c r="M30" s="4"/>
    </row>
    <row r="31" spans="2:32">
      <c r="J31" s="3"/>
      <c r="K31" s="9"/>
      <c r="M31" s="4"/>
    </row>
    <row r="32" spans="2:32">
      <c r="J32" s="3"/>
      <c r="K32" s="9"/>
      <c r="M32" s="4"/>
    </row>
    <row r="33" spans="10:13">
      <c r="J33" s="3"/>
      <c r="K33" s="9"/>
      <c r="M33" s="4"/>
    </row>
    <row r="34" spans="10:13">
      <c r="J34" s="3"/>
      <c r="K34" s="9"/>
      <c r="M34" s="4"/>
    </row>
    <row r="35" spans="10:13">
      <c r="J35" s="3"/>
      <c r="K35" s="9"/>
      <c r="M35" s="4"/>
    </row>
    <row r="36" spans="10:13">
      <c r="J36" s="3"/>
      <c r="M36" s="4"/>
    </row>
    <row r="37" spans="10:13">
      <c r="J37" s="3"/>
      <c r="M37" s="4"/>
    </row>
    <row r="38" spans="10:13">
      <c r="J38" s="3"/>
    </row>
    <row r="39" spans="10:13">
      <c r="J39" s="3"/>
    </row>
    <row r="40" spans="10:13">
      <c r="J40" s="3"/>
    </row>
    <row r="41" spans="10:13">
      <c r="J41" s="3"/>
    </row>
    <row r="42" spans="10:13">
      <c r="J42" s="3"/>
    </row>
    <row r="43" spans="10:13">
      <c r="J43" s="3"/>
    </row>
    <row r="44" spans="10:13">
      <c r="J44" s="3"/>
    </row>
    <row r="45" spans="10:13">
      <c r="J45" s="3"/>
    </row>
    <row r="46" spans="10:13">
      <c r="J46" s="3"/>
    </row>
    <row r="47" spans="10:13">
      <c r="J47" s="3"/>
    </row>
    <row r="48" spans="10:13">
      <c r="J48" s="3"/>
    </row>
    <row r="49" spans="10:10">
      <c r="J49" s="3"/>
    </row>
    <row r="50" spans="10:10">
      <c r="J50" s="3"/>
    </row>
    <row r="51" spans="10:10">
      <c r="J51" s="3"/>
    </row>
    <row r="52" spans="10:10">
      <c r="J52" s="3"/>
    </row>
    <row r="53" spans="10:10">
      <c r="J53" s="3"/>
    </row>
    <row r="54" spans="10:10">
      <c r="J54" s="3"/>
    </row>
    <row r="55" spans="10:10">
      <c r="J55" s="3"/>
    </row>
    <row r="56" spans="10:10">
      <c r="J56" s="3"/>
    </row>
    <row r="57" spans="10:10">
      <c r="J57" s="3"/>
    </row>
    <row r="58" spans="10:10">
      <c r="J58" s="3"/>
    </row>
    <row r="59" spans="10:10">
      <c r="J59" s="3"/>
    </row>
    <row r="60" spans="10:10">
      <c r="J60" s="3"/>
    </row>
    <row r="61" spans="10:10">
      <c r="J61" s="3"/>
    </row>
    <row r="62" spans="10:10">
      <c r="J62" s="3"/>
    </row>
    <row r="63" spans="10:10">
      <c r="J63" s="3"/>
    </row>
    <row r="64" spans="10:10">
      <c r="J64" s="3"/>
    </row>
    <row r="65" spans="10:10">
      <c r="J65" s="3"/>
    </row>
    <row r="66" spans="10:10">
      <c r="J66" s="3"/>
    </row>
    <row r="67" spans="10:10">
      <c r="J67" s="3"/>
    </row>
    <row r="68" spans="10:10">
      <c r="J68" s="3"/>
    </row>
    <row r="69" spans="10:10">
      <c r="J69" s="3"/>
    </row>
    <row r="70" spans="10:10">
      <c r="J70" s="3"/>
    </row>
    <row r="71" spans="10:10">
      <c r="J71" s="3"/>
    </row>
    <row r="72" spans="10:10">
      <c r="J72" s="3"/>
    </row>
    <row r="73" spans="10:10">
      <c r="J73" s="3"/>
    </row>
    <row r="74" spans="10:10">
      <c r="J74" s="3"/>
    </row>
    <row r="75" spans="10:10">
      <c r="J75" s="3"/>
    </row>
    <row r="76" spans="10:10">
      <c r="J76" s="3"/>
    </row>
    <row r="77" spans="10:10">
      <c r="J77" s="3"/>
    </row>
    <row r="78" spans="10:10">
      <c r="J78" s="3"/>
    </row>
    <row r="79" spans="10:10">
      <c r="J79" s="3"/>
    </row>
    <row r="80" spans="10:10">
      <c r="J80" s="3"/>
    </row>
  </sheetData>
  <sheetCalcPr fullCalcOnLoad="1"/>
  <sheetProtection password="DC61" sheet="1" objects="1" scenarios="1"/>
  <mergeCells count="5">
    <mergeCell ref="R2:AA2"/>
    <mergeCell ref="L2:Q2"/>
    <mergeCell ref="B2:K2"/>
    <mergeCell ref="AB2:AC2"/>
    <mergeCell ref="AD2:AF2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TaskSummary</vt:lpstr>
      <vt:lpstr>Speed</vt:lpstr>
      <vt:lpstr>Thermalling</vt:lpstr>
      <vt:lpstr>Final Glide</vt:lpstr>
      <vt:lpstr>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2020-07-06T13:20:38Z</dcterms:created>
  <dcterms:modified xsi:type="dcterms:W3CDTF">2021-04-28T21:20:36Z</dcterms:modified>
</cp:coreProperties>
</file>